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stetson.sharepoint.com/sites/IRE-Staff/Shared Documents/Resource/Assessment/Q4 - Excelympics/"/>
    </mc:Choice>
  </mc:AlternateContent>
  <xr:revisionPtr revIDLastSave="805" documentId="14_{46C83CE3-2CC2-474B-B007-EE87E502A392}" xr6:coauthVersionLast="47" xr6:coauthVersionMax="47" xr10:uidLastSave="{8A6D7B8D-896A-40A6-929D-CE7766993B17}"/>
  <bookViews>
    <workbookView xWindow="-120" yWindow="-120" windowWidth="38640" windowHeight="15840" xr2:uid="{8E8759A5-A3A4-4331-BB7E-1D603F2483A8}"/>
  </bookViews>
  <sheets>
    <sheet name="Introduction" sheetId="23" r:id="rId1"/>
    <sheet name="Task 1 - Dataset" sheetId="17" r:id="rId2"/>
    <sheet name="Task 1 - Solution" sheetId="9" r:id="rId3"/>
    <sheet name="Task 2 - Dataset" sheetId="19" r:id="rId4"/>
    <sheet name="Task 2 - Solution" sheetId="7" r:id="rId5"/>
    <sheet name="Task 3- Dataset" sheetId="18" r:id="rId6"/>
    <sheet name="Task 3 - Solution" sheetId="10" r:id="rId7"/>
    <sheet name="Task 4 - Dataset" sheetId="13" r:id="rId8"/>
    <sheet name="Task 4 - Solution" sheetId="5" r:id="rId9"/>
    <sheet name="Task 5 - Dataset" sheetId="14" r:id="rId10"/>
    <sheet name="Task 5 - Solution" sheetId="6" r:id="rId11"/>
    <sheet name="Task 6 - Dataset" sheetId="22" r:id="rId12"/>
    <sheet name="Task 6 - Solution" sheetId="1" r:id="rId13"/>
    <sheet name="Task 7 - Dataset" sheetId="15" r:id="rId14"/>
    <sheet name="Task 7 - Solution" sheetId="12" r:id="rId15"/>
    <sheet name="Task 8 - Dataset" sheetId="21" r:id="rId16"/>
    <sheet name="Task 8 - Solution" sheetId="2" r:id="rId17"/>
    <sheet name="Task 9 - Dataset" sheetId="20" r:id="rId18"/>
    <sheet name="Task 9 - Solution" sheetId="8" r:id="rId19"/>
    <sheet name="Task 10 - Dataset" sheetId="16" r:id="rId20"/>
    <sheet name="Task 10 - Solution" sheetId="3" r:id="rId21"/>
  </sheets>
  <definedNames>
    <definedName name="_xlnm._FilterDatabase" localSheetId="12" hidden="1">'Task 6 - Solution'!$A$1:$D$31</definedName>
    <definedName name="_xlnm._FilterDatabase" localSheetId="13" hidden="1">'Task 7 - Dataset'!$A$2:$D$32</definedName>
    <definedName name="_xlnm._FilterDatabase" localSheetId="14" hidden="1">'Task 7 - Solution'!$A$1:$D$31</definedName>
  </definedNames>
  <calcPr calcId="191028"/>
  <pivotCaches>
    <pivotCache cacheId="59" r:id="rId22"/>
    <pivotCache cacheId="65" r:id="rId23"/>
    <pivotCache cacheId="69" r:id="rId2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3" l="1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2" i="3"/>
  <c r="N2" i="8" a="1"/>
  <c r="N2" i="8" s="1"/>
  <c r="N3" i="8" a="1"/>
  <c r="N3" i="8" s="1"/>
  <c r="N4" i="8" a="1"/>
  <c r="N4" i="8" s="1"/>
  <c r="N5" i="8" a="1"/>
  <c r="N5" i="8"/>
  <c r="N6" i="8" a="1"/>
  <c r="N6" i="8"/>
  <c r="N7" i="8" a="1"/>
  <c r="N7" i="8" s="1"/>
  <c r="N8" i="8" a="1"/>
  <c r="N8" i="8" s="1"/>
  <c r="N9" i="8" a="1"/>
  <c r="N9" i="8"/>
  <c r="N10" i="8" a="1"/>
  <c r="N10" i="8"/>
  <c r="N11" i="8" a="1"/>
  <c r="N11" i="8" s="1"/>
  <c r="N12" i="8" a="1"/>
  <c r="N12" i="8" s="1"/>
  <c r="N13" i="8" a="1"/>
  <c r="N13" i="8"/>
  <c r="N14" i="8" a="1"/>
  <c r="N14" i="8"/>
  <c r="N15" i="8" a="1"/>
  <c r="N15" i="8" s="1"/>
  <c r="N16" i="8" a="1"/>
  <c r="N16" i="8" s="1"/>
  <c r="N17" i="8" a="1"/>
  <c r="N17" i="8"/>
  <c r="N18" i="8" a="1"/>
  <c r="N18" i="8"/>
  <c r="N19" i="8" a="1"/>
  <c r="N19" i="8" s="1"/>
  <c r="N20" i="8" a="1"/>
  <c r="N20" i="8" s="1"/>
  <c r="N21" i="8" a="1"/>
  <c r="N21" i="8"/>
  <c r="N22" i="8" a="1"/>
  <c r="N22" i="8"/>
  <c r="N23" i="8" a="1"/>
  <c r="N23" i="8" s="1"/>
  <c r="N24" i="8" a="1"/>
  <c r="N24" i="8" s="1"/>
  <c r="N25" i="8" a="1"/>
  <c r="N25" i="8"/>
  <c r="N26" i="8" a="1"/>
  <c r="N26" i="8"/>
  <c r="N27" i="8" a="1"/>
  <c r="N27" i="8" s="1"/>
  <c r="N28" i="8" a="1"/>
  <c r="N28" i="8" s="1"/>
  <c r="N29" i="8" a="1"/>
  <c r="N29" i="8"/>
  <c r="N30" i="8" a="1"/>
  <c r="N30" i="8"/>
  <c r="N31" i="8" a="1"/>
  <c r="N31" i="8" s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3" i="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E88" i="12"/>
  <c r="E89" i="12"/>
  <c r="E90" i="12"/>
  <c r="E91" i="12"/>
  <c r="E92" i="12"/>
  <c r="E93" i="12"/>
  <c r="E94" i="12"/>
  <c r="E95" i="12"/>
  <c r="E96" i="12"/>
  <c r="E97" i="12"/>
  <c r="E98" i="12"/>
  <c r="E99" i="12"/>
  <c r="E100" i="12"/>
  <c r="E2" i="12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  <c r="A33" i="15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33" i="12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32" i="12"/>
  <c r="I2" i="6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2" i="3"/>
  <c r="G32" i="3" l="1"/>
  <c r="E32" i="3"/>
  <c r="C3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<sst xmlns="http://schemas.openxmlformats.org/spreadsheetml/2006/main" count="2596" uniqueCount="332">
  <si>
    <t>ID</t>
  </si>
  <si>
    <t>DOB</t>
  </si>
  <si>
    <t>=(TODAY()-B2)/365</t>
  </si>
  <si>
    <t>LEVEL</t>
  </si>
  <si>
    <t>MAJOR1</t>
  </si>
  <si>
    <t>MAJOR2</t>
  </si>
  <si>
    <t>CREDIT_HOURS</t>
  </si>
  <si>
    <t>UG</t>
  </si>
  <si>
    <t>Psychology</t>
  </si>
  <si>
    <t>First Year</t>
  </si>
  <si>
    <t>Biology</t>
  </si>
  <si>
    <t>Accounting</t>
  </si>
  <si>
    <t>Row Labels</t>
  </si>
  <si>
    <t>Count of ID</t>
  </si>
  <si>
    <t>Finance</t>
  </si>
  <si>
    <t>GR</t>
  </si>
  <si>
    <t>MBA</t>
  </si>
  <si>
    <t>Graduate</t>
  </si>
  <si>
    <t>Health Sciences</t>
  </si>
  <si>
    <t>History</t>
  </si>
  <si>
    <t>Computer Science</t>
  </si>
  <si>
    <t>Marketing</t>
  </si>
  <si>
    <t>Chemistry</t>
  </si>
  <si>
    <t>Music Education - Vocal</t>
  </si>
  <si>
    <t>Environmental Science</t>
  </si>
  <si>
    <t>Grand Total</t>
  </si>
  <si>
    <t>Law</t>
  </si>
  <si>
    <t>Business Administration</t>
  </si>
  <si>
    <t>Communication</t>
  </si>
  <si>
    <t>Clinical Mental Health Counseling</t>
  </si>
  <si>
    <t>Piano</t>
  </si>
  <si>
    <t>Educational Leadership</t>
  </si>
  <si>
    <t>MACC</t>
  </si>
  <si>
    <t>SPORT1</t>
  </si>
  <si>
    <t>HOUSING_ASSIGNMENT</t>
  </si>
  <si>
    <t>Off-Campus</t>
  </si>
  <si>
    <t>(Multiple Items)</t>
  </si>
  <si>
    <t>Men's Tennis</t>
  </si>
  <si>
    <t>HOLLIS 2205</t>
  </si>
  <si>
    <t>EMILY 1006</t>
  </si>
  <si>
    <t>EMILY 0908</t>
  </si>
  <si>
    <t>CONRAD 440</t>
  </si>
  <si>
    <t>SMITH 9203</t>
  </si>
  <si>
    <t>EMILY 0805</t>
  </si>
  <si>
    <t>GORDIS 5115</t>
  </si>
  <si>
    <t>Softball</t>
  </si>
  <si>
    <t>STOAKS 125B</t>
  </si>
  <si>
    <t>Men's Basketball</t>
  </si>
  <si>
    <t>U-HALL 114</t>
  </si>
  <si>
    <t>STOAKS 212B</t>
  </si>
  <si>
    <t>U-HALL 228</t>
  </si>
  <si>
    <t>STCOVE 111B</t>
  </si>
  <si>
    <t>Women's Basketball</t>
  </si>
  <si>
    <t>Baseball</t>
  </si>
  <si>
    <t>STCOVE 203A</t>
  </si>
  <si>
    <t>Women's Soccer</t>
  </si>
  <si>
    <t>Beach Volleyball</t>
  </si>
  <si>
    <t>Men's Cross Country</t>
  </si>
  <si>
    <t>Football</t>
  </si>
  <si>
    <t>CONRAD 405</t>
  </si>
  <si>
    <t>Volleyball</t>
  </si>
  <si>
    <t>Men's Golf</t>
  </si>
  <si>
    <t>Lacrosse</t>
  </si>
  <si>
    <t>Women's Rowing</t>
  </si>
  <si>
    <t>UVA 232C</t>
  </si>
  <si>
    <t>GORDIS 6216</t>
  </si>
  <si>
    <t>DEGREES_CONFERRED</t>
  </si>
  <si>
    <t>GRADUATION_DATE</t>
  </si>
  <si>
    <t>--&gt;</t>
  </si>
  <si>
    <t>=COUNTIF(G:G, "5/7/2022")</t>
  </si>
  <si>
    <t>MED</t>
  </si>
  <si>
    <t>Remove</t>
  </si>
  <si>
    <t>BBA</t>
  </si>
  <si>
    <t>Duplicates</t>
  </si>
  <si>
    <t>on ID</t>
  </si>
  <si>
    <t>BM</t>
  </si>
  <si>
    <t>BA</t>
  </si>
  <si>
    <t>BS</t>
  </si>
  <si>
    <t>Note: Students 500752285 and 500568763 earned dual degrees and are listed twice</t>
  </si>
  <si>
    <t>JD</t>
  </si>
  <si>
    <t>LAST_NAME</t>
  </si>
  <si>
    <t>FIRST_NAME</t>
  </si>
  <si>
    <t>Forbes</t>
  </si>
  <si>
    <t>John</t>
  </si>
  <si>
    <t>Amodio</t>
  </si>
  <si>
    <t>Matt</t>
  </si>
  <si>
    <t>Schneider</t>
  </si>
  <si>
    <t>Amy</t>
  </si>
  <si>
    <t>Hulley</t>
  </si>
  <si>
    <t>Lincoln</t>
  </si>
  <si>
    <t>Archer</t>
  </si>
  <si>
    <t>Jonathan</t>
  </si>
  <si>
    <t>Sisko</t>
  </si>
  <si>
    <t>Benjamin</t>
  </si>
  <si>
    <t>Geren</t>
  </si>
  <si>
    <t>Paul</t>
  </si>
  <si>
    <t>Biden</t>
  </si>
  <si>
    <t>Joe</t>
  </si>
  <si>
    <t>Picard</t>
  </si>
  <si>
    <t>Jean Luc</t>
  </si>
  <si>
    <t>Davis</t>
  </si>
  <si>
    <t>Viola</t>
  </si>
  <si>
    <t>Zelensky</t>
  </si>
  <si>
    <t>Volodymyr</t>
  </si>
  <si>
    <t>Holzhauer</t>
  </si>
  <si>
    <t>James</t>
  </si>
  <si>
    <t>Rutter</t>
  </si>
  <si>
    <t>Brad</t>
  </si>
  <si>
    <t>Allen</t>
  </si>
  <si>
    <t>William</t>
  </si>
  <si>
    <t>Duncan</t>
  </si>
  <si>
    <t>Pope</t>
  </si>
  <si>
    <t>Harris</t>
  </si>
  <si>
    <t>Kamala</t>
  </si>
  <si>
    <t>Hudson</t>
  </si>
  <si>
    <t>Jennifer</t>
  </si>
  <si>
    <t>Janeway</t>
  </si>
  <si>
    <t>Katherine</t>
  </si>
  <si>
    <t>Kirk</t>
  </si>
  <si>
    <t>Lee</t>
  </si>
  <si>
    <t>Doug</t>
  </si>
  <si>
    <t>Libby</t>
  </si>
  <si>
    <t>Wendy</t>
  </si>
  <si>
    <t>Musk</t>
  </si>
  <si>
    <t>Elon</t>
  </si>
  <si>
    <t>Roellke</t>
  </si>
  <si>
    <t>Chris</t>
  </si>
  <si>
    <t>Thunberg</t>
  </si>
  <si>
    <t>Greta</t>
  </si>
  <si>
    <t>MINOR1</t>
  </si>
  <si>
    <t>MINOR2</t>
  </si>
  <si>
    <t>GPA</t>
  </si>
  <si>
    <t>Major/Minor</t>
  </si>
  <si>
    <t>Edmunds</t>
  </si>
  <si>
    <t>J. Ollie</t>
  </si>
  <si>
    <t>Johns</t>
  </si>
  <si>
    <t>Political Science</t>
  </si>
  <si>
    <t>Sales</t>
  </si>
  <si>
    <t>Entrepreneurship</t>
  </si>
  <si>
    <t>Environmental Studies</t>
  </si>
  <si>
    <t>Jennings</t>
  </si>
  <si>
    <t>Ken</t>
  </si>
  <si>
    <t>Anthropology</t>
  </si>
  <si>
    <t xml:space="preserve">Biology </t>
  </si>
  <si>
    <t>International Studies</t>
  </si>
  <si>
    <t>Menken</t>
  </si>
  <si>
    <t>Alan</t>
  </si>
  <si>
    <t>Legend</t>
  </si>
  <si>
    <t>Rice</t>
  </si>
  <si>
    <t>Tim</t>
  </si>
  <si>
    <t>Degrees Awarded</t>
  </si>
  <si>
    <t>Level</t>
  </si>
  <si>
    <t>Undergraduate</t>
  </si>
  <si>
    <t>Column Labels</t>
  </si>
  <si>
    <t>Year</t>
  </si>
  <si>
    <t>Attendance</t>
  </si>
  <si>
    <t>Class_Standing</t>
  </si>
  <si>
    <t>Credit_Hours</t>
  </si>
  <si>
    <t>First-year</t>
  </si>
  <si>
    <t>0-26</t>
  </si>
  <si>
    <t>Sophomore</t>
  </si>
  <si>
    <t>27-59</t>
  </si>
  <si>
    <t>Junior</t>
  </si>
  <si>
    <t>60-89</t>
  </si>
  <si>
    <t>Senior</t>
  </si>
  <si>
    <t>90-128</t>
  </si>
  <si>
    <t>Public Health</t>
  </si>
  <si>
    <t>English</t>
  </si>
  <si>
    <t>American Studies</t>
  </si>
  <si>
    <t>Philosophy</t>
  </si>
  <si>
    <t>Physics</t>
  </si>
  <si>
    <t>Professional Sales</t>
  </si>
  <si>
    <t>Public Management</t>
  </si>
  <si>
    <t>Religious Studies</t>
  </si>
  <si>
    <t>Russian, East European and Eurasian Studies</t>
  </si>
  <si>
    <t>Social Science</t>
  </si>
  <si>
    <t>Sociology</t>
  </si>
  <si>
    <t>World Languages and Cultures</t>
  </si>
  <si>
    <t>Theatre Arts</t>
  </si>
  <si>
    <t>Management</t>
  </si>
  <si>
    <t>Mathematics</t>
  </si>
  <si>
    <t>Molecular and Cellular Biology</t>
  </si>
  <si>
    <t>Music Performance - Orchestral Instrument</t>
  </si>
  <si>
    <t>Music - Bachelor of Arts</t>
  </si>
  <si>
    <t>Bachelor of Music Combined With Business</t>
  </si>
  <si>
    <t>Music Composition</t>
  </si>
  <si>
    <t>Music Education</t>
  </si>
  <si>
    <t>Music Performance - Guitar</t>
  </si>
  <si>
    <t>Music Performance - Organ</t>
  </si>
  <si>
    <t>Business Systems and Analytics</t>
  </si>
  <si>
    <t>Communication and Media Studies</t>
  </si>
  <si>
    <t>Computer Information Systems</t>
  </si>
  <si>
    <t>Cybersecurity</t>
  </si>
  <si>
    <t>Digital Arts</t>
  </si>
  <si>
    <t>Economics</t>
  </si>
  <si>
    <t>Education</t>
  </si>
  <si>
    <t>Environmental Science and Studies</t>
  </si>
  <si>
    <t>Family Enterprise Management</t>
  </si>
  <si>
    <t>Global Development</t>
  </si>
  <si>
    <t>SOLUTION:</t>
  </si>
  <si>
    <t>Create a pivot table</t>
  </si>
  <si>
    <t>Put SPORT1 into filter and select all sports (uncheck "blank")</t>
  </si>
  <si>
    <t>QUESTION: Given a student roster, calculate the percentage of student-athletes living off-campus</t>
  </si>
  <si>
    <t>MAJOR_CODE1</t>
  </si>
  <si>
    <t>Simpson</t>
  </si>
  <si>
    <t>Bart</t>
  </si>
  <si>
    <t>EDLP</t>
  </si>
  <si>
    <t>Lisa</t>
  </si>
  <si>
    <t>MGMT</t>
  </si>
  <si>
    <t>Homer</t>
  </si>
  <si>
    <t>INBN</t>
  </si>
  <si>
    <t>Wiggum</t>
  </si>
  <si>
    <t>Ralph</t>
  </si>
  <si>
    <t>MBAH</t>
  </si>
  <si>
    <t>Von Houten</t>
  </si>
  <si>
    <t>Milhouse</t>
  </si>
  <si>
    <t>Szyslak</t>
  </si>
  <si>
    <t>Moe</t>
  </si>
  <si>
    <t>SALS</t>
  </si>
  <si>
    <t>Flanders</t>
  </si>
  <si>
    <t>Ned</t>
  </si>
  <si>
    <t>VOIC</t>
  </si>
  <si>
    <t>Smithers</t>
  </si>
  <si>
    <t>Waylon</t>
  </si>
  <si>
    <t>GBA</t>
  </si>
  <si>
    <t>Burns</t>
  </si>
  <si>
    <t>Montgomery</t>
  </si>
  <si>
    <t>ECON</t>
  </si>
  <si>
    <t>Prince</t>
  </si>
  <si>
    <t>Martin</t>
  </si>
  <si>
    <t>THAR</t>
  </si>
  <si>
    <t>Muntz</t>
  </si>
  <si>
    <t>Nelson</t>
  </si>
  <si>
    <t>Lovejoy</t>
  </si>
  <si>
    <t>Helen</t>
  </si>
  <si>
    <t>COMS</t>
  </si>
  <si>
    <t>Krabappel</t>
  </si>
  <si>
    <t>Edna</t>
  </si>
  <si>
    <t>ENGL</t>
  </si>
  <si>
    <t>Leonard</t>
  </si>
  <si>
    <t>Lenny</t>
  </si>
  <si>
    <t>ENTR</t>
  </si>
  <si>
    <t>Gumble</t>
  </si>
  <si>
    <t>Barney</t>
  </si>
  <si>
    <t>McClure</t>
  </si>
  <si>
    <t>Troy</t>
  </si>
  <si>
    <t>Carlson</t>
  </si>
  <si>
    <t>Carl</t>
  </si>
  <si>
    <t>MACO</t>
  </si>
  <si>
    <t>Bouvier</t>
  </si>
  <si>
    <t>Patty</t>
  </si>
  <si>
    <t>HLSE</t>
  </si>
  <si>
    <t>Moleman</t>
  </si>
  <si>
    <t>Hans</t>
  </si>
  <si>
    <t>FINA</t>
  </si>
  <si>
    <t>Skinner</t>
  </si>
  <si>
    <t>Agnes</t>
  </si>
  <si>
    <t>LW</t>
  </si>
  <si>
    <t>Brockman</t>
  </si>
  <si>
    <t>Kent</t>
  </si>
  <si>
    <t>Timothy</t>
  </si>
  <si>
    <t>MBAD</t>
  </si>
  <si>
    <t>Hibert</t>
  </si>
  <si>
    <t>Julius</t>
  </si>
  <si>
    <t>MBAJ</t>
  </si>
  <si>
    <t>Mann</t>
  </si>
  <si>
    <t>Otto</t>
  </si>
  <si>
    <t>HFSE</t>
  </si>
  <si>
    <t>Hoover</t>
  </si>
  <si>
    <t>Elizabeth</t>
  </si>
  <si>
    <t>PSYC</t>
  </si>
  <si>
    <t>Hutz</t>
  </si>
  <si>
    <t>Lionel</t>
  </si>
  <si>
    <t>Maggie</t>
  </si>
  <si>
    <t>Jones</t>
  </si>
  <si>
    <t>Jimbo</t>
  </si>
  <si>
    <t>PHYS</t>
  </si>
  <si>
    <t>QUESTION: Given a student roster, calculate the number of students who graduated on May 7, 2022</t>
  </si>
  <si>
    <t>Remove duplicates</t>
  </si>
  <si>
    <t>QUESTION: Given a student roster and a class standing matrix, determine how many first-year undergraduates are majoring in history.</t>
  </si>
  <si>
    <t>QUESTION: Given a student roster, calculate the average age of the entire list of students</t>
  </si>
  <si>
    <t>QUESTION: Given Attendance data, create a graph to show year over year attendance.</t>
  </si>
  <si>
    <t>QUESTION: Given a student roster, highlight the top 15% of GPAs.</t>
  </si>
  <si>
    <t>Select the GPA data in the dataset</t>
  </si>
  <si>
    <t>Change the 10% on the window to 15% and then change the formating to how you'd like the highlight to look</t>
  </si>
  <si>
    <t>QUESTION: Given a roster of degree recipients, fill in the blank summary data table (to the right)</t>
  </si>
  <si>
    <t>QUESTION: Given a student roster, add a column to categorize each student as either a major or a minor for accounting.</t>
  </si>
  <si>
    <t>QUESTION: Given a validated student roster, identify two incorrect IDs from a list of students.</t>
  </si>
  <si>
    <t>Validated Roster</t>
  </si>
  <si>
    <t>List of students</t>
  </si>
  <si>
    <t>QUESTION: Given a roster of students in a program and a list of students who have completed a given task, filter the program students list to just those who have yet to complete the task</t>
  </si>
  <si>
    <t>Program Participants</t>
  </si>
  <si>
    <t>Students who completed the task</t>
  </si>
  <si>
    <t>Put Housing_Assignment into rows and ID into values</t>
  </si>
  <si>
    <t>Change the Value Field Settings for Count of ID to be Show Values As % of Column Total</t>
  </si>
  <si>
    <t>Select the attendance data, including the headers</t>
  </si>
  <si>
    <t>Go to the insert tab and click the Recommended Charts button</t>
  </si>
  <si>
    <t>Click on the All Charts tab and select the first option from the Line Charts</t>
  </si>
  <si>
    <t>Select the second displayed graph</t>
  </si>
  <si>
    <t>Put Level into Row, Degrees_conferred into Column, and ID into values</t>
  </si>
  <si>
    <t>Change the Value Field Settings for Sum of ID to Summarize Values by Count</t>
  </si>
  <si>
    <t>Reorder the fields to match the existing table</t>
  </si>
  <si>
    <t>Copy the counts and paste as values into the existing table</t>
  </si>
  <si>
    <t>Select conditional formatting: Top/Bottom rules, top 10%</t>
  </si>
  <si>
    <t>Use a formula =COUNTIF(G:G,"5/7/2022")</t>
  </si>
  <si>
    <t>=COUNTIF(F:F,A2)</t>
  </si>
  <si>
    <t>=IF(D2&lt;27, "First Year", "Not First Year")</t>
  </si>
  <si>
    <t>Use formula =IF(D2&lt;=26, "First Year", "Not First Year") in column E</t>
  </si>
  <si>
    <t>Use formula =COUNTIF(F:F,A2) in the blank column D</t>
  </si>
  <si>
    <t>Filter column D to values of 0</t>
  </si>
  <si>
    <t>Put column E into filter and select First Year</t>
  </si>
  <si>
    <t>Put major into  rows and ID into values</t>
  </si>
  <si>
    <t>There are often multiple ways to complete a given task in Excel, many of them very efficient. The provided solutions are accurate and generally efficient.</t>
  </si>
  <si>
    <t>For some tasks, more efficient ways certainly exist to solve the specific prompt. Solutions presented may leverage approaches that provide additional information to the user or highlight a different skill not already demonstrated in the workbook.</t>
  </si>
  <si>
    <t>Additionally, given the small data sets in these examples, faster approaches may exist for these specific tasks but some of those may not perform well with larger data sets.</t>
  </si>
  <si>
    <t>Identify any ID-Name Mismatch or ID Not Found records</t>
  </si>
  <si>
    <t>Use nested formula =IFNA(IF(OR(F3&lt;&gt;VLOOKUP(E3,A$2:C$32,2,FALSE),G3&lt;&gt;VLOOKUP(E3,A$2:C$32,3,FALSE)),"ID-Name Mismatch","Okay"),"ID Not Found") in the blank column H</t>
  </si>
  <si>
    <t>Use the nested formula =IFNA(IFS(OR(F2="Accounting",G2="Accounting"),"Major",OR(H2="Accounting",I2="Accounting"),"Minor"),"") in column N</t>
  </si>
  <si>
    <t>=DATEDIF(B2,TODAY(),"Y")</t>
  </si>
  <si>
    <t>NOT*</t>
  </si>
  <si>
    <t>Use the formula =AVERAGE(C2:C31) in cell C32</t>
  </si>
  <si>
    <t>SOLUTION1 (Treats age as a continuous variable)</t>
  </si>
  <si>
    <t>SOLUTION2 (Treats age as a discreet variable)</t>
  </si>
  <si>
    <t>Use the formula =YEARFRAC(B2,TODAY()) in blank column C</t>
  </si>
  <si>
    <t>=YEARFRAC(B2,TODAY())</t>
  </si>
  <si>
    <t>OR^</t>
  </si>
  <si>
    <t>^ Caution: Compatability formula with known issues when used for purposes other than age calculation</t>
  </si>
  <si>
    <t>* Does not take into account leap years</t>
  </si>
  <si>
    <t>Use the formula =DATEDIF(B2,TODAY(),"Y") in blank column E</t>
  </si>
  <si>
    <t>Use the formula =AVERAGE(E2:E31) in cell E32</t>
  </si>
  <si>
    <t>This workbook contains multiple worksheets (tabs) from the 2023 Excelympics. For each task there is a dataset worksheet with the data and prompt and a solution worksheet with an annotated answer.</t>
  </si>
  <si>
    <t>For any questions, please contact Institutional Research and Effectiveness, iro@stetson.edu, or 386.822.7599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</si>
</sst>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3" borderId="0" applyNumberFormat="0" applyBorder="0" applyAlignment="0" applyProtection="0"/>
    <xf numFmtId="0" fontId="2" fillId="5" borderId="0" applyNumberFormat="0" applyBorder="0" applyAlignment="0" applyProtection="0"/>
  </cellStyleXfs>
  <cellXfs count="55">
    <xf numFmtId="0" fontId="0" fillId="0" borderId="0" xfId="0"/>
    <xf numFmtId="0" fontId="0" fillId="0" borderId="0" xfId="0" quotePrefix="1"/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quotePrefix="1" applyAlignment="1">
      <alignment horizontal="right"/>
    </xf>
    <xf numFmtId="0" fontId="1" fillId="3" borderId="0" xfId="1"/>
    <xf numFmtId="2" fontId="1" fillId="3" borderId="0" xfId="1" applyNumberFormat="1"/>
    <xf numFmtId="1" fontId="0" fillId="0" borderId="0" xfId="0" applyNumberFormat="1"/>
    <xf numFmtId="0" fontId="0" fillId="6" borderId="0" xfId="0" applyFill="1"/>
    <xf numFmtId="0" fontId="0" fillId="6" borderId="0" xfId="0" applyFill="1" applyAlignment="1">
      <alignment horizontal="center"/>
    </xf>
    <xf numFmtId="0" fontId="0" fillId="6" borderId="1" xfId="0" applyFill="1" applyBorder="1"/>
    <xf numFmtId="0" fontId="0" fillId="0" borderId="1" xfId="0" applyBorder="1" applyAlignment="1">
      <alignment horizontal="center"/>
    </xf>
    <xf numFmtId="0" fontId="0" fillId="6" borderId="2" xfId="0" applyFill="1" applyBorder="1"/>
    <xf numFmtId="0" fontId="0" fillId="0" borderId="2" xfId="0" applyBorder="1" applyAlignment="1">
      <alignment horizontal="center"/>
    </xf>
    <xf numFmtId="0" fontId="3" fillId="0" borderId="0" xfId="0" applyFont="1"/>
    <xf numFmtId="0" fontId="1" fillId="3" borderId="0" xfId="1" quotePrefix="1"/>
    <xf numFmtId="0" fontId="0" fillId="7" borderId="1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0" xfId="0" applyFill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4" fillId="3" borderId="0" xfId="1" applyFont="1" applyAlignment="1"/>
    <xf numFmtId="0" fontId="4" fillId="3" borderId="10" xfId="1" applyFont="1" applyBorder="1"/>
    <xf numFmtId="0" fontId="4" fillId="3" borderId="11" xfId="1" applyFont="1" applyBorder="1"/>
    <xf numFmtId="0" fontId="0" fillId="7" borderId="3" xfId="0" applyFill="1" applyBorder="1"/>
    <xf numFmtId="0" fontId="0" fillId="7" borderId="3" xfId="0" applyFill="1" applyBorder="1" applyAlignment="1">
      <alignment horizontal="left"/>
    </xf>
    <xf numFmtId="0" fontId="0" fillId="7" borderId="5" xfId="0" quotePrefix="1" applyFill="1" applyBorder="1" applyAlignment="1">
      <alignment horizontal="left"/>
    </xf>
    <xf numFmtId="0" fontId="4" fillId="3" borderId="12" xfId="1" applyFont="1" applyBorder="1"/>
    <xf numFmtId="0" fontId="4" fillId="3" borderId="0" xfId="1" applyFont="1" applyAlignment="1">
      <alignment horizontal="center"/>
    </xf>
    <xf numFmtId="0" fontId="0" fillId="6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0" applyNumberFormat="1"/>
    <xf numFmtId="0" fontId="0" fillId="4" borderId="0" xfId="0" applyFill="1" applyAlignment="1">
      <alignment horizontal="left"/>
    </xf>
    <xf numFmtId="10" fontId="0" fillId="4" borderId="0" xfId="0" applyNumberFormat="1" applyFill="1"/>
    <xf numFmtId="0" fontId="0" fillId="7" borderId="0" xfId="0" applyFill="1" applyBorder="1"/>
    <xf numFmtId="0" fontId="0" fillId="0" borderId="0" xfId="0" applyNumberFormat="1"/>
    <xf numFmtId="0" fontId="0" fillId="7" borderId="12" xfId="0" applyFill="1" applyBorder="1"/>
    <xf numFmtId="0" fontId="0" fillId="7" borderId="13" xfId="0" applyFill="1" applyBorder="1"/>
    <xf numFmtId="0" fontId="0" fillId="0" borderId="14" xfId="0" applyBorder="1"/>
    <xf numFmtId="0" fontId="0" fillId="0" borderId="15" xfId="0" applyBorder="1"/>
    <xf numFmtId="0" fontId="0" fillId="4" borderId="0" xfId="0" applyNumberFormat="1" applyFill="1"/>
    <xf numFmtId="0" fontId="0" fillId="4" borderId="0" xfId="0" applyFill="1"/>
    <xf numFmtId="0" fontId="0" fillId="7" borderId="11" xfId="0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4" xfId="0" applyFill="1" applyBorder="1"/>
    <xf numFmtId="0" fontId="0" fillId="7" borderId="15" xfId="0" applyFill="1" applyBorder="1"/>
    <xf numFmtId="0" fontId="0" fillId="0" borderId="0" xfId="0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2" fontId="5" fillId="8" borderId="0" xfId="2" applyNumberFormat="1" applyFont="1" applyFill="1"/>
  </cellXfs>
  <cellStyles count="3">
    <cellStyle name="Good" xfId="1" builtinId="26"/>
    <cellStyle name="Neutral" xfId="2" builtinId="2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3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2.xml"/><Relationship Id="rId28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1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'Task 1 - Solution'!$B$1</c:f>
              <c:strCache>
                <c:ptCount val="1"/>
                <c:pt idx="0">
                  <c:v>Attendance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'Task 1 - Solution'!$A$2:$A$6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'Task 1 - Solution'!$B$2:$B$6</c:f>
              <c:numCache>
                <c:formatCode>General</c:formatCode>
                <c:ptCount val="5"/>
                <c:pt idx="0">
                  <c:v>50</c:v>
                </c:pt>
                <c:pt idx="1">
                  <c:v>30</c:v>
                </c:pt>
                <c:pt idx="2">
                  <c:v>40</c:v>
                </c:pt>
                <c:pt idx="3">
                  <c:v>50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B-494D-A174-E7AC9BC49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6461952"/>
        <c:axId val="1616465792"/>
      </c:lineChart>
      <c:catAx>
        <c:axId val="16164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65792"/>
        <c:crosses val="autoZero"/>
        <c:auto val="1"/>
        <c:lblAlgn val="ctr"/>
        <c:lblOffset val="100"/>
        <c:noMultiLvlLbl val="0"/>
      </c:catAx>
      <c:valAx>
        <c:axId val="161646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646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509587</xdr:colOff>
      <xdr:row>0</xdr:row>
      <xdr:rowOff>61912</xdr:rowOff>
    </xdr:from>
    <xdr:to>
      <xdr:col>10</xdr:col>
      <xdr:colOff>204787</xdr:colOff>
      <xdr:row>14</xdr:row>
      <xdr:rowOff>138112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5B159A2-509B-00B5-F873-CDAF0D7B17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in Hilton-MacFarlane" refreshedDate="45097.412352662039" createdVersion="8" refreshedVersion="8" minRefreshableVersion="3" recordCount="30" xr:uid="{F56E30DC-E71A-40B7-8D6A-443ABCA98D4C}">
  <cacheSource type="worksheet">
    <worksheetSource ref="A2:G32" sheet="Task 2 - Dataset"/>
  </cacheSource>
  <cacheFields count="7">
    <cacheField name="ID" numFmtId="0">
      <sharedItems containsSemiMixedTypes="0" containsString="0" containsNumber="1" containsInteger="1" minValue="500568763" maxValue="500787578"/>
    </cacheField>
    <cacheField name="LAST_NAME" numFmtId="0">
      <sharedItems/>
    </cacheField>
    <cacheField name="FIRST_NAME" numFmtId="0">
      <sharedItems/>
    </cacheField>
    <cacheField name="LEVEL" numFmtId="0">
      <sharedItems count="2">
        <s v="GR"/>
        <s v="UG"/>
      </sharedItems>
    </cacheField>
    <cacheField name="DEGREES_CONFERRED" numFmtId="0">
      <sharedItems count="8">
        <s v="MED"/>
        <s v="BBA"/>
        <s v="MBA"/>
        <s v="BM"/>
        <s v="BA"/>
        <s v="MACC"/>
        <s v="BS"/>
        <s v="JD"/>
      </sharedItems>
    </cacheField>
    <cacheField name="MAJOR_CODE1" numFmtId="0">
      <sharedItems/>
    </cacheField>
    <cacheField name="GRADUATION_DATE" numFmtId="14">
      <sharedItems containsSemiMixedTypes="0" containsNonDate="0" containsDate="1" containsString="0" minDate="2021-08-11T00:00:00" maxDate="2022-05-1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in Hilton-MacFarlane" refreshedDate="45097.426666435182" createdVersion="8" refreshedVersion="8" minRefreshableVersion="3" recordCount="30" xr:uid="{6178C165-EDE6-4569-97EF-6D55FBF7135E}">
  <cacheSource type="worksheet">
    <worksheetSource ref="A1:C31" sheet="Task 4 - Solution"/>
  </cacheSource>
  <cacheFields count="3">
    <cacheField name="ID" numFmtId="0">
      <sharedItems containsSemiMixedTypes="0" containsString="0" containsNumber="1" containsInteger="1" minValue="500568763" maxValue="500787578"/>
    </cacheField>
    <cacheField name="SPORT1" numFmtId="0">
      <sharedItems containsBlank="1" count="14">
        <m/>
        <s v="Men's Tennis"/>
        <s v="Softball"/>
        <s v="Men's Basketball"/>
        <s v="Women's Basketball"/>
        <s v="Baseball"/>
        <s v="Women's Soccer"/>
        <s v="Beach Volleyball"/>
        <s v="Men's Cross Country"/>
        <s v="Football"/>
        <s v="Volleyball"/>
        <s v="Men's Golf"/>
        <s v="Lacrosse"/>
        <s v="Women's Rowing"/>
      </sharedItems>
    </cacheField>
    <cacheField name="HOUSING_ASSIGNMENT" numFmtId="0">
      <sharedItems count="17">
        <s v="Off-Campus"/>
        <s v="HOLLIS 2205"/>
        <s v="EMILY 1006"/>
        <s v="EMILY 0908"/>
        <s v="SMITH 9203"/>
        <s v="STOAKS 212B"/>
        <s v="STCOVE 111B"/>
        <s v="STCOVE 203A"/>
        <s v="EMILY 0805"/>
        <s v="U-HALL 228"/>
        <s v="CONRAD 440"/>
        <s v="STOAKS 125B"/>
        <s v="CONRAD 405"/>
        <s v="U-HALL 114"/>
        <s v="GORDIS 5115"/>
        <s v="UVA 232C"/>
        <s v="GORDIS 621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lin Hilton-MacFarlane" refreshedDate="45097.426958101853" createdVersion="8" refreshedVersion="8" minRefreshableVersion="3" recordCount="99" xr:uid="{A44649B0-D3D0-4582-9F73-7259D2E25CFB}">
  <cacheSource type="worksheet">
    <worksheetSource ref="A1:E100" sheet="Task 7 - Solution"/>
  </cacheSource>
  <cacheFields count="5">
    <cacheField name="ID" numFmtId="0">
      <sharedItems containsSemiMixedTypes="0" containsString="0" containsNumber="1" containsInteger="1" minValue="500568763" maxValue="500787578"/>
    </cacheField>
    <cacheField name="LEVEL" numFmtId="14">
      <sharedItems/>
    </cacheField>
    <cacheField name="MAJOR1" numFmtId="0">
      <sharedItems count="49">
        <s v="Psychology"/>
        <s v="Biology"/>
        <s v="Accounting"/>
        <s v="Finance"/>
        <s v="Political Science"/>
        <s v="Health Sciences"/>
        <s v="Computer Science"/>
        <s v="Chemistry"/>
        <s v="Environmental Science"/>
        <s v="Public Health"/>
        <s v="Business Administration"/>
        <s v="Marketing"/>
        <s v="History"/>
        <s v="Communication"/>
        <s v="Music Education - Vocal"/>
        <s v="Piano"/>
        <s v="English"/>
        <s v="American Studies"/>
        <s v="Philosophy"/>
        <s v="Physics"/>
        <s v="Professional Sales"/>
        <s v="Public Management"/>
        <s v="Religious Studies"/>
        <s v="Russian, East European and Eurasian Studies"/>
        <s v="Social Science"/>
        <s v="Sociology"/>
        <s v="World Languages and Cultures"/>
        <s v="Theatre Arts"/>
        <s v="Management"/>
        <s v="Mathematics"/>
        <s v="Molecular and Cellular Biology"/>
        <s v="Music Performance - Orchestral Instrument"/>
        <s v="Music - Bachelor of Arts"/>
        <s v="Bachelor of Music Combined With Business"/>
        <s v="Music Composition"/>
        <s v="Music Education"/>
        <s v="Music Performance - Guitar"/>
        <s v="Music Performance - Organ"/>
        <s v="Business Systems and Analytics"/>
        <s v="Communication and Media Studies"/>
        <s v="Computer Information Systems"/>
        <s v="Cybersecurity"/>
        <s v="Digital Arts"/>
        <s v="Economics"/>
        <s v="Education"/>
        <s v="Entrepreneurship"/>
        <s v="Environmental Science and Studies"/>
        <s v="Family Enterprise Management"/>
        <s v="Global Development"/>
      </sharedItems>
    </cacheField>
    <cacheField name="CREDIT_HOURS" numFmtId="0">
      <sharedItems containsSemiMixedTypes="0" containsString="0" containsNumber="1" containsInteger="1" minValue="0" maxValue="100"/>
    </cacheField>
    <cacheField name="=IF(D2&lt;27, &quot;First Year&quot;, &quot;Not First Year&quot;)" numFmtId="0">
      <sharedItems count="2">
        <s v="Not First Year"/>
        <s v="First Year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500721044"/>
    <s v="Simpson"/>
    <s v="Bart"/>
    <x v="0"/>
    <x v="0"/>
    <s v="EDLP"/>
    <d v="2021-08-11T00:00:00"/>
  </r>
  <r>
    <n v="500762703"/>
    <s v="Simpson"/>
    <s v="Lisa"/>
    <x v="1"/>
    <x v="1"/>
    <s v="MGMT"/>
    <d v="2021-08-11T00:00:00"/>
  </r>
  <r>
    <n v="500768060"/>
    <s v="Simpson"/>
    <s v="Homer"/>
    <x v="1"/>
    <x v="1"/>
    <s v="INBN"/>
    <d v="2022-05-07T00:00:00"/>
  </r>
  <r>
    <n v="500760362"/>
    <s v="Wiggum"/>
    <s v="Ralph"/>
    <x v="0"/>
    <x v="2"/>
    <s v="MBAH"/>
    <d v="2021-12-16T00:00:00"/>
  </r>
  <r>
    <n v="500781909"/>
    <s v="Von Houten"/>
    <s v="Milhouse"/>
    <x v="0"/>
    <x v="2"/>
    <s v="MBAH"/>
    <d v="2022-05-07T00:00:00"/>
  </r>
  <r>
    <n v="500772696"/>
    <s v="Szyslak"/>
    <s v="Moe"/>
    <x v="1"/>
    <x v="1"/>
    <s v="SALS"/>
    <d v="2021-12-16T00:00:00"/>
  </r>
  <r>
    <n v="500765229"/>
    <s v="Flanders"/>
    <s v="Ned"/>
    <x v="1"/>
    <x v="3"/>
    <s v="VOIC"/>
    <d v="2021-08-11T00:00:00"/>
  </r>
  <r>
    <n v="500568763"/>
    <s v="Smithers"/>
    <s v="Waylon"/>
    <x v="1"/>
    <x v="1"/>
    <s v="GBA"/>
    <d v="2022-05-07T00:00:00"/>
  </r>
  <r>
    <n v="500779654"/>
    <s v="Burns"/>
    <s v="Montgomery"/>
    <x v="1"/>
    <x v="1"/>
    <s v="ECON"/>
    <d v="2022-05-07T00:00:00"/>
  </r>
  <r>
    <n v="500752285"/>
    <s v="Prince"/>
    <s v="Martin"/>
    <x v="1"/>
    <x v="4"/>
    <s v="THAR"/>
    <d v="2022-05-07T00:00:00"/>
  </r>
  <r>
    <n v="500755767"/>
    <s v="Muntz"/>
    <s v="Nelson"/>
    <x v="0"/>
    <x v="2"/>
    <s v="MBAH"/>
    <d v="2021-08-11T00:00:00"/>
  </r>
  <r>
    <n v="500743575"/>
    <s v="Lovejoy"/>
    <s v="Helen"/>
    <x v="1"/>
    <x v="4"/>
    <s v="COMS"/>
    <d v="2022-05-07T00:00:00"/>
  </r>
  <r>
    <n v="500787578"/>
    <s v="Krabappel"/>
    <s v="Edna"/>
    <x v="1"/>
    <x v="4"/>
    <s v="ENGL"/>
    <d v="2022-05-07T00:00:00"/>
  </r>
  <r>
    <n v="500719984"/>
    <s v="Leonard"/>
    <s v="Lenny"/>
    <x v="1"/>
    <x v="1"/>
    <s v="ENTR"/>
    <d v="2022-05-07T00:00:00"/>
  </r>
  <r>
    <n v="500742634"/>
    <s v="Gumble"/>
    <s v="Barney"/>
    <x v="0"/>
    <x v="2"/>
    <s v="MBAH"/>
    <d v="2021-12-16T00:00:00"/>
  </r>
  <r>
    <n v="500765840"/>
    <s v="McClure"/>
    <s v="Troy"/>
    <x v="1"/>
    <x v="1"/>
    <s v="GBA"/>
    <d v="2021-08-11T00:00:00"/>
  </r>
  <r>
    <n v="500785891"/>
    <s v="Carlson"/>
    <s v="Carl"/>
    <x v="0"/>
    <x v="5"/>
    <s v="MACO"/>
    <d v="2022-05-17T00:00:00"/>
  </r>
  <r>
    <n v="500721457"/>
    <s v="Bouvier"/>
    <s v="Patty"/>
    <x v="1"/>
    <x v="6"/>
    <s v="HLSE"/>
    <d v="2021-12-16T00:00:00"/>
  </r>
  <r>
    <n v="500740892"/>
    <s v="Moleman"/>
    <s v="Hans"/>
    <x v="1"/>
    <x v="1"/>
    <s v="FINA"/>
    <d v="2021-12-16T00:00:00"/>
  </r>
  <r>
    <n v="500780470"/>
    <s v="Skinner"/>
    <s v="Agnes"/>
    <x v="0"/>
    <x v="7"/>
    <s v="LW"/>
    <d v="2021-12-09T00:00:00"/>
  </r>
  <r>
    <n v="500774629"/>
    <s v="Brockman"/>
    <s v="Kent"/>
    <x v="0"/>
    <x v="7"/>
    <s v="LW"/>
    <d v="2021-12-09T00:00:00"/>
  </r>
  <r>
    <n v="500706408"/>
    <s v="Lovejoy"/>
    <s v="Timothy"/>
    <x v="0"/>
    <x v="2"/>
    <s v="MBAD"/>
    <d v="2021-12-16T00:00:00"/>
  </r>
  <r>
    <n v="500776051"/>
    <s v="Hibert"/>
    <s v="Julius"/>
    <x v="0"/>
    <x v="2"/>
    <s v="MBAJ"/>
    <d v="2022-05-07T00:00:00"/>
  </r>
  <r>
    <n v="500715130"/>
    <s v="Mann"/>
    <s v="Otto"/>
    <x v="1"/>
    <x v="1"/>
    <s v="MGMT"/>
    <d v="2022-05-07T00:00:00"/>
  </r>
  <r>
    <n v="500752285"/>
    <s v="Prince"/>
    <s v="Martin"/>
    <x v="1"/>
    <x v="6"/>
    <s v="HFSE"/>
    <d v="2022-05-07T00:00:00"/>
  </r>
  <r>
    <n v="500758326"/>
    <s v="Hoover"/>
    <s v="Elizabeth"/>
    <x v="1"/>
    <x v="6"/>
    <s v="PSYC"/>
    <d v="2022-05-07T00:00:00"/>
  </r>
  <r>
    <n v="500774473"/>
    <s v="Hutz"/>
    <s v="Lionel"/>
    <x v="1"/>
    <x v="1"/>
    <s v="SALS"/>
    <d v="2022-05-07T00:00:00"/>
  </r>
  <r>
    <n v="500568763"/>
    <s v="Smithers"/>
    <s v="Waylon"/>
    <x v="1"/>
    <x v="6"/>
    <s v="PSYC"/>
    <d v="2022-05-07T00:00:00"/>
  </r>
  <r>
    <n v="500783100"/>
    <s v="Simpson"/>
    <s v="Maggie"/>
    <x v="0"/>
    <x v="7"/>
    <s v="LW"/>
    <d v="2022-05-14T00:00:00"/>
  </r>
  <r>
    <n v="500771902"/>
    <s v="Jones"/>
    <s v="Jimbo"/>
    <x v="1"/>
    <x v="6"/>
    <s v="PHYS"/>
    <d v="2021-08-11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n v="500721044"/>
    <x v="0"/>
    <x v="0"/>
  </r>
  <r>
    <n v="500762703"/>
    <x v="1"/>
    <x v="1"/>
  </r>
  <r>
    <n v="500768060"/>
    <x v="0"/>
    <x v="2"/>
  </r>
  <r>
    <n v="500760362"/>
    <x v="0"/>
    <x v="3"/>
  </r>
  <r>
    <n v="500781909"/>
    <x v="0"/>
    <x v="4"/>
  </r>
  <r>
    <n v="500772696"/>
    <x v="0"/>
    <x v="0"/>
  </r>
  <r>
    <n v="500765229"/>
    <x v="0"/>
    <x v="0"/>
  </r>
  <r>
    <n v="500568763"/>
    <x v="0"/>
    <x v="0"/>
  </r>
  <r>
    <n v="500779654"/>
    <x v="2"/>
    <x v="0"/>
  </r>
  <r>
    <n v="500752285"/>
    <x v="3"/>
    <x v="0"/>
  </r>
  <r>
    <n v="500755767"/>
    <x v="0"/>
    <x v="5"/>
  </r>
  <r>
    <n v="500743575"/>
    <x v="0"/>
    <x v="6"/>
  </r>
  <r>
    <n v="500787578"/>
    <x v="4"/>
    <x v="0"/>
  </r>
  <r>
    <n v="500719984"/>
    <x v="5"/>
    <x v="0"/>
  </r>
  <r>
    <n v="500742634"/>
    <x v="0"/>
    <x v="0"/>
  </r>
  <r>
    <n v="500765840"/>
    <x v="0"/>
    <x v="7"/>
  </r>
  <r>
    <n v="500785891"/>
    <x v="0"/>
    <x v="0"/>
  </r>
  <r>
    <n v="500721457"/>
    <x v="6"/>
    <x v="8"/>
  </r>
  <r>
    <n v="500740892"/>
    <x v="0"/>
    <x v="0"/>
  </r>
  <r>
    <n v="500780470"/>
    <x v="7"/>
    <x v="9"/>
  </r>
  <r>
    <n v="500774629"/>
    <x v="8"/>
    <x v="10"/>
  </r>
  <r>
    <n v="500706408"/>
    <x v="9"/>
    <x v="11"/>
  </r>
  <r>
    <n v="500776051"/>
    <x v="0"/>
    <x v="12"/>
  </r>
  <r>
    <n v="500715130"/>
    <x v="10"/>
    <x v="0"/>
  </r>
  <r>
    <n v="500767031"/>
    <x v="11"/>
    <x v="0"/>
  </r>
  <r>
    <n v="500758326"/>
    <x v="12"/>
    <x v="13"/>
  </r>
  <r>
    <n v="500774473"/>
    <x v="13"/>
    <x v="14"/>
  </r>
  <r>
    <n v="500756627"/>
    <x v="0"/>
    <x v="15"/>
  </r>
  <r>
    <n v="500783100"/>
    <x v="0"/>
    <x v="16"/>
  </r>
  <r>
    <n v="500771902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">
  <r>
    <n v="500721044"/>
    <s v="UG"/>
    <x v="0"/>
    <n v="96"/>
    <x v="0"/>
  </r>
  <r>
    <n v="500762703"/>
    <s v="UG"/>
    <x v="1"/>
    <n v="16"/>
    <x v="1"/>
  </r>
  <r>
    <n v="500768060"/>
    <s v="UG"/>
    <x v="2"/>
    <n v="16"/>
    <x v="1"/>
  </r>
  <r>
    <n v="500760362"/>
    <s v="UG"/>
    <x v="3"/>
    <n v="28"/>
    <x v="0"/>
  </r>
  <r>
    <n v="500781909"/>
    <s v="UG"/>
    <x v="4"/>
    <n v="6"/>
    <x v="1"/>
  </r>
  <r>
    <n v="500772696"/>
    <s v="UG"/>
    <x v="5"/>
    <n v="31"/>
    <x v="0"/>
  </r>
  <r>
    <n v="500765229"/>
    <s v="UG"/>
    <x v="6"/>
    <n v="58"/>
    <x v="0"/>
  </r>
  <r>
    <n v="500568763"/>
    <s v="UG"/>
    <x v="7"/>
    <n v="40"/>
    <x v="0"/>
  </r>
  <r>
    <n v="500779654"/>
    <s v="UG"/>
    <x v="8"/>
    <n v="34"/>
    <x v="0"/>
  </r>
  <r>
    <n v="500752285"/>
    <s v="UG"/>
    <x v="9"/>
    <n v="56"/>
    <x v="0"/>
  </r>
  <r>
    <n v="500755767"/>
    <s v="UG"/>
    <x v="10"/>
    <n v="94"/>
    <x v="0"/>
  </r>
  <r>
    <n v="500743575"/>
    <s v="UG"/>
    <x v="11"/>
    <n v="0"/>
    <x v="1"/>
  </r>
  <r>
    <n v="500787578"/>
    <s v="UG"/>
    <x v="12"/>
    <n v="24"/>
    <x v="1"/>
  </r>
  <r>
    <n v="500719984"/>
    <s v="UG"/>
    <x v="13"/>
    <n v="84"/>
    <x v="0"/>
  </r>
  <r>
    <n v="500742634"/>
    <s v="UG"/>
    <x v="12"/>
    <n v="60"/>
    <x v="0"/>
  </r>
  <r>
    <n v="500765840"/>
    <s v="UG"/>
    <x v="14"/>
    <n v="24"/>
    <x v="1"/>
  </r>
  <r>
    <n v="500785891"/>
    <s v="UG"/>
    <x v="15"/>
    <n v="96"/>
    <x v="0"/>
  </r>
  <r>
    <n v="500721457"/>
    <s v="UG"/>
    <x v="2"/>
    <n v="31"/>
    <x v="0"/>
  </r>
  <r>
    <n v="500740892"/>
    <s v="UG"/>
    <x v="7"/>
    <n v="32"/>
    <x v="0"/>
  </r>
  <r>
    <n v="500780470"/>
    <s v="UG"/>
    <x v="12"/>
    <n v="32"/>
    <x v="0"/>
  </r>
  <r>
    <n v="500774629"/>
    <s v="UG"/>
    <x v="2"/>
    <n v="59"/>
    <x v="0"/>
  </r>
  <r>
    <n v="500706408"/>
    <s v="UG"/>
    <x v="12"/>
    <n v="0"/>
    <x v="1"/>
  </r>
  <r>
    <n v="500776051"/>
    <s v="UG"/>
    <x v="5"/>
    <n v="64"/>
    <x v="0"/>
  </r>
  <r>
    <n v="500715130"/>
    <s v="UG"/>
    <x v="7"/>
    <n v="64"/>
    <x v="0"/>
  </r>
  <r>
    <n v="500767031"/>
    <s v="UG"/>
    <x v="16"/>
    <n v="24"/>
    <x v="1"/>
  </r>
  <r>
    <n v="500758326"/>
    <s v="UG"/>
    <x v="0"/>
    <n v="88"/>
    <x v="0"/>
  </r>
  <r>
    <n v="500774473"/>
    <s v="UG"/>
    <x v="15"/>
    <n v="39"/>
    <x v="0"/>
  </r>
  <r>
    <n v="500756627"/>
    <s v="UG"/>
    <x v="2"/>
    <n v="100"/>
    <x v="0"/>
  </r>
  <r>
    <n v="500783100"/>
    <s v="UG"/>
    <x v="3"/>
    <n v="80"/>
    <x v="0"/>
  </r>
  <r>
    <n v="500771902"/>
    <s v="UG"/>
    <x v="17"/>
    <n v="36"/>
    <x v="0"/>
  </r>
  <r>
    <n v="500772005"/>
    <s v="UG"/>
    <x v="18"/>
    <n v="14"/>
    <x v="1"/>
  </r>
  <r>
    <n v="500772108"/>
    <s v="UG"/>
    <x v="19"/>
    <n v="68"/>
    <x v="0"/>
  </r>
  <r>
    <n v="500772211"/>
    <s v="UG"/>
    <x v="4"/>
    <n v="12"/>
    <x v="1"/>
  </r>
  <r>
    <n v="500772314"/>
    <s v="UG"/>
    <x v="20"/>
    <n v="18"/>
    <x v="1"/>
  </r>
  <r>
    <n v="500772417"/>
    <s v="UG"/>
    <x v="0"/>
    <n v="25"/>
    <x v="1"/>
  </r>
  <r>
    <n v="500772520"/>
    <s v="UG"/>
    <x v="9"/>
    <n v="98"/>
    <x v="0"/>
  </r>
  <r>
    <n v="500772623"/>
    <s v="UG"/>
    <x v="21"/>
    <n v="66"/>
    <x v="0"/>
  </r>
  <r>
    <n v="500772726"/>
    <s v="UG"/>
    <x v="22"/>
    <n v="72"/>
    <x v="0"/>
  </r>
  <r>
    <n v="500772829"/>
    <s v="UG"/>
    <x v="23"/>
    <n v="55"/>
    <x v="0"/>
  </r>
  <r>
    <n v="500772932"/>
    <s v="UG"/>
    <x v="24"/>
    <n v="41"/>
    <x v="0"/>
  </r>
  <r>
    <n v="500773035"/>
    <s v="UG"/>
    <x v="25"/>
    <n v="32"/>
    <x v="0"/>
  </r>
  <r>
    <n v="500773138"/>
    <s v="UG"/>
    <x v="12"/>
    <n v="26"/>
    <x v="1"/>
  </r>
  <r>
    <n v="500773241"/>
    <s v="UG"/>
    <x v="26"/>
    <n v="41"/>
    <x v="0"/>
  </r>
  <r>
    <n v="500773344"/>
    <s v="UG"/>
    <x v="27"/>
    <n v="0"/>
    <x v="1"/>
  </r>
  <r>
    <n v="500773447"/>
    <s v="UG"/>
    <x v="28"/>
    <n v="36"/>
    <x v="0"/>
  </r>
  <r>
    <n v="500773550"/>
    <s v="UG"/>
    <x v="11"/>
    <n v="88"/>
    <x v="0"/>
  </r>
  <r>
    <n v="500773653"/>
    <s v="UG"/>
    <x v="29"/>
    <n v="75"/>
    <x v="0"/>
  </r>
  <r>
    <n v="500773756"/>
    <s v="UG"/>
    <x v="30"/>
    <n v="26"/>
    <x v="1"/>
  </r>
  <r>
    <n v="500773859"/>
    <s v="UG"/>
    <x v="31"/>
    <n v="14"/>
    <x v="1"/>
  </r>
  <r>
    <n v="500773962"/>
    <s v="UG"/>
    <x v="32"/>
    <n v="0"/>
    <x v="1"/>
  </r>
  <r>
    <n v="500774065"/>
    <s v="UG"/>
    <x v="33"/>
    <n v="18"/>
    <x v="1"/>
  </r>
  <r>
    <n v="500774168"/>
    <s v="UG"/>
    <x v="34"/>
    <n v="59"/>
    <x v="0"/>
  </r>
  <r>
    <n v="500774271"/>
    <s v="UG"/>
    <x v="35"/>
    <n v="66"/>
    <x v="0"/>
  </r>
  <r>
    <n v="500774374"/>
    <s v="UG"/>
    <x v="36"/>
    <n v="41"/>
    <x v="0"/>
  </r>
  <r>
    <n v="500774477"/>
    <s v="UG"/>
    <x v="12"/>
    <n v="28"/>
    <x v="0"/>
  </r>
  <r>
    <n v="500774580"/>
    <s v="UG"/>
    <x v="37"/>
    <n v="18"/>
    <x v="1"/>
  </r>
  <r>
    <n v="500774683"/>
    <s v="UG"/>
    <x v="38"/>
    <n v="58"/>
    <x v="0"/>
  </r>
  <r>
    <n v="500774786"/>
    <s v="UG"/>
    <x v="7"/>
    <n v="40"/>
    <x v="0"/>
  </r>
  <r>
    <n v="500774889"/>
    <s v="UG"/>
    <x v="39"/>
    <n v="34"/>
    <x v="0"/>
  </r>
  <r>
    <n v="500774992"/>
    <s v="UG"/>
    <x v="40"/>
    <n v="56"/>
    <x v="0"/>
  </r>
  <r>
    <n v="500775095"/>
    <s v="UG"/>
    <x v="6"/>
    <n v="94"/>
    <x v="0"/>
  </r>
  <r>
    <n v="500775198"/>
    <s v="UG"/>
    <x v="41"/>
    <n v="0"/>
    <x v="1"/>
  </r>
  <r>
    <n v="500775301"/>
    <s v="UG"/>
    <x v="42"/>
    <n v="24"/>
    <x v="1"/>
  </r>
  <r>
    <n v="500775404"/>
    <s v="UG"/>
    <x v="12"/>
    <n v="84"/>
    <x v="0"/>
  </r>
  <r>
    <n v="500775507"/>
    <s v="UG"/>
    <x v="43"/>
    <n v="60"/>
    <x v="0"/>
  </r>
  <r>
    <n v="500775610"/>
    <s v="UG"/>
    <x v="44"/>
    <n v="24"/>
    <x v="1"/>
  </r>
  <r>
    <n v="500775713"/>
    <s v="UG"/>
    <x v="16"/>
    <n v="96"/>
    <x v="0"/>
  </r>
  <r>
    <n v="500775816"/>
    <s v="UG"/>
    <x v="45"/>
    <n v="31"/>
    <x v="0"/>
  </r>
  <r>
    <n v="500775919"/>
    <s v="UG"/>
    <x v="46"/>
    <n v="32"/>
    <x v="0"/>
  </r>
  <r>
    <n v="500776022"/>
    <s v="UG"/>
    <x v="47"/>
    <n v="32"/>
    <x v="0"/>
  </r>
  <r>
    <n v="500776125"/>
    <s v="UG"/>
    <x v="3"/>
    <n v="59"/>
    <x v="0"/>
  </r>
  <r>
    <n v="500776228"/>
    <s v="UG"/>
    <x v="48"/>
    <n v="0"/>
    <x v="1"/>
  </r>
  <r>
    <n v="500776331"/>
    <s v="UG"/>
    <x v="15"/>
    <n v="64"/>
    <x v="0"/>
  </r>
  <r>
    <n v="500776434"/>
    <s v="UG"/>
    <x v="2"/>
    <n v="64"/>
    <x v="0"/>
  </r>
  <r>
    <n v="500776537"/>
    <s v="UG"/>
    <x v="7"/>
    <n v="24"/>
    <x v="1"/>
  </r>
  <r>
    <n v="500776640"/>
    <s v="UG"/>
    <x v="12"/>
    <n v="88"/>
    <x v="0"/>
  </r>
  <r>
    <n v="500776743"/>
    <s v="UG"/>
    <x v="2"/>
    <n v="39"/>
    <x v="0"/>
  </r>
  <r>
    <n v="500776846"/>
    <s v="UG"/>
    <x v="12"/>
    <n v="100"/>
    <x v="0"/>
  </r>
  <r>
    <n v="500776949"/>
    <s v="UG"/>
    <x v="5"/>
    <n v="80"/>
    <x v="0"/>
  </r>
  <r>
    <n v="500777052"/>
    <s v="UG"/>
    <x v="7"/>
    <n v="36"/>
    <x v="0"/>
  </r>
  <r>
    <n v="500777155"/>
    <s v="UG"/>
    <x v="16"/>
    <n v="14"/>
    <x v="1"/>
  </r>
  <r>
    <n v="500777258"/>
    <s v="UG"/>
    <x v="0"/>
    <n v="68"/>
    <x v="0"/>
  </r>
  <r>
    <n v="500777361"/>
    <s v="UG"/>
    <x v="15"/>
    <n v="12"/>
    <x v="1"/>
  </r>
  <r>
    <n v="500777464"/>
    <s v="UG"/>
    <x v="2"/>
    <n v="18"/>
    <x v="1"/>
  </r>
  <r>
    <n v="500777567"/>
    <s v="UG"/>
    <x v="3"/>
    <n v="25"/>
    <x v="1"/>
  </r>
  <r>
    <n v="500777670"/>
    <s v="UG"/>
    <x v="2"/>
    <n v="98"/>
    <x v="0"/>
  </r>
  <r>
    <n v="500777773"/>
    <s v="UG"/>
    <x v="3"/>
    <n v="66"/>
    <x v="0"/>
  </r>
  <r>
    <n v="500777876"/>
    <s v="UG"/>
    <x v="17"/>
    <n v="72"/>
    <x v="0"/>
  </r>
  <r>
    <n v="500777979"/>
    <s v="UG"/>
    <x v="18"/>
    <n v="55"/>
    <x v="0"/>
  </r>
  <r>
    <n v="500778082"/>
    <s v="UG"/>
    <x v="19"/>
    <n v="41"/>
    <x v="0"/>
  </r>
  <r>
    <n v="500778185"/>
    <s v="UG"/>
    <x v="4"/>
    <n v="32"/>
    <x v="0"/>
  </r>
  <r>
    <n v="500778288"/>
    <s v="UG"/>
    <x v="20"/>
    <n v="26"/>
    <x v="1"/>
  </r>
  <r>
    <n v="500778391"/>
    <s v="UG"/>
    <x v="0"/>
    <n v="41"/>
    <x v="0"/>
  </r>
  <r>
    <n v="500778494"/>
    <s v="UG"/>
    <x v="9"/>
    <n v="0"/>
    <x v="1"/>
  </r>
  <r>
    <n v="500778597"/>
    <s v="UG"/>
    <x v="21"/>
    <n v="36"/>
    <x v="0"/>
  </r>
  <r>
    <n v="500778700"/>
    <s v="UG"/>
    <x v="22"/>
    <n v="88"/>
    <x v="0"/>
  </r>
  <r>
    <n v="500778803"/>
    <s v="UG"/>
    <x v="12"/>
    <n v="75"/>
    <x v="0"/>
  </r>
  <r>
    <n v="500778906"/>
    <s v="UG"/>
    <x v="2"/>
    <n v="26"/>
    <x v="1"/>
  </r>
  <r>
    <n v="500779009"/>
    <s v="UG"/>
    <x v="12"/>
    <n v="1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873CE8-FB27-4EED-82A6-54A3FB198A5C}" name="PivotTable26" cacheId="5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8:J12" firstHeaderRow="1" firstDataRow="2" firstDataCol="1"/>
  <pivotFields count="7">
    <pivotField dataField="1" showAll="0"/>
    <pivotField showAll="0"/>
    <pivotField showAll="0"/>
    <pivotField axis="axisRow" showAll="0">
      <items count="3">
        <item x="1"/>
        <item x="0"/>
        <item t="default"/>
      </items>
    </pivotField>
    <pivotField axis="axisCol" showAll="0">
      <items count="9">
        <item x="4"/>
        <item x="6"/>
        <item x="1"/>
        <item x="3"/>
        <item x="7"/>
        <item x="5"/>
        <item x="2"/>
        <item x="0"/>
        <item t="default"/>
      </items>
    </pivotField>
    <pivotField showAll="0"/>
    <pivotField numFmtId="14" showAll="0"/>
  </pivotFields>
  <rowFields count="1">
    <field x="3"/>
  </rowFields>
  <rowItems count="3">
    <i>
      <x/>
    </i>
    <i>
      <x v="1"/>
    </i>
    <i t="grand">
      <x/>
    </i>
  </rowItems>
  <colFields count="1">
    <field x="4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ount of ID" fld="0" subtotal="count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6117F7-5883-478E-A743-9FA81B9E410A}" name="PivotTable4" cacheId="6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13" firstHeaderRow="1" firstDataRow="1" firstDataCol="1" rowPageCount="1" colPageCount="1"/>
  <pivotFields count="3">
    <pivotField dataField="1" showAll="0"/>
    <pivotField axis="axisPage" multipleItemSelectionAllowed="1" showAll="0">
      <items count="15">
        <item x="5"/>
        <item x="7"/>
        <item x="9"/>
        <item x="12"/>
        <item x="3"/>
        <item x="8"/>
        <item x="11"/>
        <item x="1"/>
        <item x="2"/>
        <item x="10"/>
        <item x="4"/>
        <item x="13"/>
        <item x="6"/>
        <item h="1" x="0"/>
        <item t="default"/>
      </items>
    </pivotField>
    <pivotField axis="axisRow" showAll="0">
      <items count="18">
        <item x="12"/>
        <item x="10"/>
        <item x="8"/>
        <item x="3"/>
        <item x="2"/>
        <item x="14"/>
        <item x="16"/>
        <item x="1"/>
        <item x="0"/>
        <item x="4"/>
        <item x="6"/>
        <item x="7"/>
        <item x="11"/>
        <item x="5"/>
        <item x="13"/>
        <item x="9"/>
        <item x="15"/>
        <item t="default"/>
      </items>
    </pivotField>
  </pivotFields>
  <rowFields count="1">
    <field x="2"/>
  </rowFields>
  <rowItems count="9">
    <i>
      <x v="1"/>
    </i>
    <i>
      <x v="2"/>
    </i>
    <i>
      <x v="5"/>
    </i>
    <i>
      <x v="7"/>
    </i>
    <i>
      <x v="8"/>
    </i>
    <i>
      <x v="12"/>
    </i>
    <i>
      <x v="14"/>
    </i>
    <i>
      <x v="15"/>
    </i>
    <i t="grand">
      <x/>
    </i>
  </rowItems>
  <colItems count="1">
    <i/>
  </colItems>
  <pageFields count="1">
    <pageField fld="1" hier="-1"/>
  </pageFields>
  <dataFields count="1">
    <dataField name="Count of ID" fld="0" subtotal="count" showDataAs="percentOfCol" baseField="2" baseItem="14" numFmtId="10"/>
  </dataFields>
  <formats count="2">
    <format dxfId="7">
      <pivotArea collapsedLevelsAreSubtotals="1" fieldPosition="0">
        <references count="1">
          <reference field="2" count="1">
            <x v="8"/>
          </reference>
        </references>
      </pivotArea>
    </format>
    <format dxfId="6">
      <pivotArea dataOnly="0" labelOnly="1" fieldPosition="0">
        <references count="1">
          <reference field="2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F32D8F-978B-496F-B76C-54E08434FB08}" name="PivotTable27" cacheId="6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G11:H36" firstHeaderRow="1" firstDataRow="1" firstDataCol="1" rowPageCount="1" colPageCount="1"/>
  <pivotFields count="5">
    <pivotField dataField="1" showAll="0"/>
    <pivotField showAll="0"/>
    <pivotField axis="axisRow" showAll="0">
      <items count="50">
        <item x="2"/>
        <item x="17"/>
        <item x="33"/>
        <item x="1"/>
        <item x="10"/>
        <item x="38"/>
        <item x="7"/>
        <item x="13"/>
        <item x="39"/>
        <item x="40"/>
        <item x="6"/>
        <item x="41"/>
        <item x="42"/>
        <item x="43"/>
        <item x="44"/>
        <item x="16"/>
        <item x="45"/>
        <item x="8"/>
        <item x="46"/>
        <item x="47"/>
        <item x="3"/>
        <item x="48"/>
        <item x="5"/>
        <item x="12"/>
        <item x="28"/>
        <item x="11"/>
        <item x="29"/>
        <item x="30"/>
        <item x="32"/>
        <item x="34"/>
        <item x="35"/>
        <item x="14"/>
        <item x="36"/>
        <item x="31"/>
        <item x="37"/>
        <item x="18"/>
        <item x="19"/>
        <item x="15"/>
        <item x="4"/>
        <item x="20"/>
        <item x="0"/>
        <item x="9"/>
        <item x="21"/>
        <item x="22"/>
        <item x="23"/>
        <item x="24"/>
        <item x="25"/>
        <item x="27"/>
        <item x="26"/>
        <item t="default"/>
      </items>
    </pivotField>
    <pivotField showAll="0"/>
    <pivotField axis="axisPage" showAll="0">
      <items count="3">
        <item x="1"/>
        <item x="0"/>
        <item t="default"/>
      </items>
    </pivotField>
  </pivotFields>
  <rowFields count="1">
    <field x="2"/>
  </rowFields>
  <rowItems count="25">
    <i>
      <x/>
    </i>
    <i>
      <x v="2"/>
    </i>
    <i>
      <x v="3"/>
    </i>
    <i>
      <x v="6"/>
    </i>
    <i>
      <x v="11"/>
    </i>
    <i>
      <x v="12"/>
    </i>
    <i>
      <x v="14"/>
    </i>
    <i>
      <x v="15"/>
    </i>
    <i>
      <x v="20"/>
    </i>
    <i>
      <x v="21"/>
    </i>
    <i>
      <x v="23"/>
    </i>
    <i>
      <x v="25"/>
    </i>
    <i>
      <x v="27"/>
    </i>
    <i>
      <x v="28"/>
    </i>
    <i>
      <x v="31"/>
    </i>
    <i>
      <x v="33"/>
    </i>
    <i>
      <x v="34"/>
    </i>
    <i>
      <x v="35"/>
    </i>
    <i>
      <x v="37"/>
    </i>
    <i>
      <x v="38"/>
    </i>
    <i>
      <x v="39"/>
    </i>
    <i>
      <x v="40"/>
    </i>
    <i>
      <x v="41"/>
    </i>
    <i>
      <x v="47"/>
    </i>
    <i t="grand">
      <x/>
    </i>
  </rowItems>
  <colItems count="1">
    <i/>
  </colItems>
  <pageFields count="1">
    <pageField fld="4" item="0" hier="-1"/>
  </pageFields>
  <dataFields count="1">
    <dataField name="Count of ID" fld="0" subtotal="count" baseField="2" baseItem="0"/>
  </dataFields>
  <formats count="2">
    <format dxfId="5">
      <pivotArea collapsedLevelsAreSubtotals="1" fieldPosition="0">
        <references count="1">
          <reference field="2" count="1">
            <x v="23"/>
          </reference>
        </references>
      </pivotArea>
    </format>
    <format dxfId="4">
      <pivotArea dataOnly="0" labelOnly="1" fieldPosition="0">
        <references count="1">
          <reference field="2" count="1"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ivotTable" Target="../pivotTables/pivotTable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1F97B-23F1-44EA-AB85-7650EC2B99A0}">
  <dimension ref="A1:A5"/>
  <sheetViews>
    <sheetView tabSelected="1" workbookViewId="0">
      <selection activeCell="A2" sqref="A2"/>
    </sheetView>
  </sheetViews>
  <sheetFormatPr defaultRowHeight="15" x14ac:dyDescent="0.25"/>
  <sheetData>
    <row r="1" spans="1:1" x14ac:dyDescent="0.25">
      <c r="A1" t="s">
        <v>330</v>
      </c>
    </row>
    <row r="2" spans="1:1" x14ac:dyDescent="0.25">
      <c r="A2" t="s">
        <v>312</v>
      </c>
    </row>
    <row r="3" spans="1:1" x14ac:dyDescent="0.25">
      <c r="A3" t="s">
        <v>313</v>
      </c>
    </row>
    <row r="4" spans="1:1" x14ac:dyDescent="0.25">
      <c r="A4" t="s">
        <v>314</v>
      </c>
    </row>
    <row r="5" spans="1:1" x14ac:dyDescent="0.25">
      <c r="A5" t="s">
        <v>331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11E9-51E2-489E-938F-A401439A48CB}">
  <sheetPr>
    <pageSetUpPr fitToPage="1"/>
  </sheetPr>
  <dimension ref="A1:K7"/>
  <sheetViews>
    <sheetView workbookViewId="0">
      <selection activeCell="A2" sqref="A2:B7"/>
    </sheetView>
  </sheetViews>
  <sheetFormatPr defaultRowHeight="15" x14ac:dyDescent="0.25"/>
  <cols>
    <col min="2" max="2" width="10.28515625" customWidth="1"/>
  </cols>
  <sheetData>
    <row r="1" spans="1:11" x14ac:dyDescent="0.25">
      <c r="A1" s="33" t="s">
        <v>281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t="s">
        <v>154</v>
      </c>
      <c r="B2" t="s">
        <v>155</v>
      </c>
    </row>
    <row r="3" spans="1:11" x14ac:dyDescent="0.25">
      <c r="A3">
        <v>2019</v>
      </c>
      <c r="B3">
        <v>50</v>
      </c>
    </row>
    <row r="4" spans="1:11" x14ac:dyDescent="0.25">
      <c r="A4">
        <v>2020</v>
      </c>
      <c r="B4">
        <v>30</v>
      </c>
    </row>
    <row r="5" spans="1:11" x14ac:dyDescent="0.25">
      <c r="A5">
        <v>2021</v>
      </c>
      <c r="B5">
        <v>40</v>
      </c>
    </row>
    <row r="6" spans="1:11" x14ac:dyDescent="0.25">
      <c r="A6">
        <v>2022</v>
      </c>
      <c r="B6">
        <v>50</v>
      </c>
    </row>
    <row r="7" spans="1:11" x14ac:dyDescent="0.25">
      <c r="A7">
        <v>2023</v>
      </c>
      <c r="B7">
        <v>70</v>
      </c>
    </row>
  </sheetData>
  <mergeCells count="1">
    <mergeCell ref="A1:K1"/>
  </mergeCells>
  <pageMargins left="0.7" right="0.7" top="0.75" bottom="0.75" header="0.3" footer="0.3"/>
  <pageSetup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E603-96C2-44F1-8E49-B487492A70FA}">
  <sheetPr>
    <pageSetUpPr fitToPage="1"/>
  </sheetPr>
  <dimension ref="A1:H21"/>
  <sheetViews>
    <sheetView workbookViewId="0">
      <selection activeCell="M15" sqref="M15"/>
    </sheetView>
  </sheetViews>
  <sheetFormatPr defaultRowHeight="15" x14ac:dyDescent="0.25"/>
  <cols>
    <col min="1" max="1" width="9.140625" customWidth="1"/>
    <col min="2" max="2" width="11.140625" customWidth="1"/>
    <col min="13" max="13" width="11" customWidth="1"/>
  </cols>
  <sheetData>
    <row r="1" spans="1:2" x14ac:dyDescent="0.25">
      <c r="A1" t="s">
        <v>154</v>
      </c>
      <c r="B1" t="s">
        <v>155</v>
      </c>
    </row>
    <row r="2" spans="1:2" x14ac:dyDescent="0.25">
      <c r="A2">
        <v>2019</v>
      </c>
      <c r="B2">
        <v>50</v>
      </c>
    </row>
    <row r="3" spans="1:2" x14ac:dyDescent="0.25">
      <c r="A3">
        <v>2020</v>
      </c>
      <c r="B3">
        <v>30</v>
      </c>
    </row>
    <row r="4" spans="1:2" x14ac:dyDescent="0.25">
      <c r="A4">
        <v>2021</v>
      </c>
      <c r="B4">
        <v>40</v>
      </c>
    </row>
    <row r="5" spans="1:2" x14ac:dyDescent="0.25">
      <c r="A5">
        <v>2022</v>
      </c>
      <c r="B5">
        <v>50</v>
      </c>
    </row>
    <row r="6" spans="1:2" x14ac:dyDescent="0.25">
      <c r="A6">
        <v>2023</v>
      </c>
      <c r="B6">
        <v>70</v>
      </c>
    </row>
    <row r="17" spans="2:8" x14ac:dyDescent="0.25">
      <c r="B17" s="32" t="s">
        <v>199</v>
      </c>
    </row>
    <row r="18" spans="2:8" x14ac:dyDescent="0.25">
      <c r="B18" s="29" t="s">
        <v>295</v>
      </c>
      <c r="C18" s="18"/>
      <c r="D18" s="18"/>
      <c r="E18" s="18"/>
      <c r="F18" s="18"/>
      <c r="G18" s="18"/>
      <c r="H18" s="19"/>
    </row>
    <row r="19" spans="2:8" x14ac:dyDescent="0.25">
      <c r="B19" s="20" t="s">
        <v>296</v>
      </c>
      <c r="C19" s="39"/>
      <c r="D19" s="39"/>
      <c r="E19" s="39"/>
      <c r="F19" s="39"/>
      <c r="G19" s="39"/>
      <c r="H19" s="22"/>
    </row>
    <row r="20" spans="2:8" x14ac:dyDescent="0.25">
      <c r="B20" s="20" t="s">
        <v>297</v>
      </c>
      <c r="C20" s="39"/>
      <c r="D20" s="39"/>
      <c r="E20" s="39"/>
      <c r="F20" s="39"/>
      <c r="G20" s="39"/>
      <c r="H20" s="22"/>
    </row>
    <row r="21" spans="2:8" x14ac:dyDescent="0.25">
      <c r="B21" s="23" t="s">
        <v>298</v>
      </c>
      <c r="C21" s="24"/>
      <c r="D21" s="24"/>
      <c r="E21" s="24"/>
      <c r="F21" s="24"/>
      <c r="G21" s="24"/>
      <c r="H21" s="25"/>
    </row>
  </sheetData>
  <pageMargins left="0.7" right="0.7" top="0.75" bottom="0.75" header="0.3" footer="0.3"/>
  <pageSetup scale="60" fitToHeight="0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7492C-10E2-42E2-BB38-C400C2A67208}">
  <sheetPr>
    <pageSetUpPr fitToPage="1"/>
  </sheetPr>
  <dimension ref="A1:S32"/>
  <sheetViews>
    <sheetView workbookViewId="0">
      <selection activeCell="A2" sqref="A2:G32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42578125" bestFit="1" customWidth="1"/>
    <col min="4" max="4" width="6" bestFit="1" customWidth="1"/>
    <col min="5" max="5" width="20.5703125" bestFit="1" customWidth="1"/>
    <col min="6" max="6" width="14.28515625" bestFit="1" customWidth="1"/>
    <col min="7" max="7" width="18.85546875" bestFit="1" customWidth="1"/>
    <col min="10" max="10" width="14.42578125" bestFit="1" customWidth="1"/>
    <col min="11" max="11" width="3.42578125" bestFit="1" customWidth="1"/>
    <col min="12" max="12" width="3.140625" bestFit="1" customWidth="1"/>
    <col min="13" max="13" width="4.5703125" bestFit="1" customWidth="1"/>
    <col min="14" max="14" width="3.85546875" bestFit="1" customWidth="1"/>
    <col min="15" max="15" width="3" bestFit="1" customWidth="1"/>
    <col min="16" max="16" width="6.28515625" bestFit="1" customWidth="1"/>
    <col min="17" max="17" width="5.140625" bestFit="1" customWidth="1"/>
    <col min="18" max="18" width="5" bestFit="1" customWidth="1"/>
    <col min="19" max="19" width="11.140625" bestFit="1" customWidth="1"/>
  </cols>
  <sheetData>
    <row r="1" spans="1:19" x14ac:dyDescent="0.25">
      <c r="A1" s="33" t="s">
        <v>285</v>
      </c>
      <c r="B1" s="33"/>
      <c r="C1" s="33"/>
      <c r="D1" s="33"/>
      <c r="E1" s="33"/>
      <c r="F1" s="33"/>
      <c r="G1" s="33"/>
    </row>
    <row r="2" spans="1:19" x14ac:dyDescent="0.25">
      <c r="A2" t="s">
        <v>0</v>
      </c>
      <c r="B2" t="s">
        <v>80</v>
      </c>
      <c r="C2" t="s">
        <v>81</v>
      </c>
      <c r="D2" t="s">
        <v>3</v>
      </c>
      <c r="E2" t="s">
        <v>66</v>
      </c>
      <c r="F2" t="s">
        <v>203</v>
      </c>
      <c r="G2" t="s">
        <v>67</v>
      </c>
      <c r="J2" s="10"/>
      <c r="K2" s="34" t="s">
        <v>150</v>
      </c>
      <c r="L2" s="34"/>
      <c r="M2" s="34"/>
      <c r="N2" s="34"/>
      <c r="O2" s="34"/>
      <c r="P2" s="34"/>
      <c r="Q2" s="34"/>
      <c r="R2" s="34"/>
      <c r="S2" s="11"/>
    </row>
    <row r="3" spans="1:19" x14ac:dyDescent="0.25">
      <c r="A3">
        <v>500721044</v>
      </c>
      <c r="B3" t="s">
        <v>204</v>
      </c>
      <c r="C3" t="s">
        <v>205</v>
      </c>
      <c r="D3" t="s">
        <v>15</v>
      </c>
      <c r="E3" t="s">
        <v>70</v>
      </c>
      <c r="F3" t="s">
        <v>206</v>
      </c>
      <c r="G3" s="2">
        <v>44419</v>
      </c>
      <c r="J3" s="10" t="s">
        <v>151</v>
      </c>
      <c r="K3" s="11" t="s">
        <v>76</v>
      </c>
      <c r="L3" s="11" t="s">
        <v>77</v>
      </c>
      <c r="M3" s="11" t="s">
        <v>72</v>
      </c>
      <c r="N3" s="11" t="s">
        <v>75</v>
      </c>
      <c r="O3" s="11" t="s">
        <v>79</v>
      </c>
      <c r="P3" s="11" t="s">
        <v>32</v>
      </c>
      <c r="Q3" s="11" t="s">
        <v>16</v>
      </c>
      <c r="R3" s="11" t="s">
        <v>70</v>
      </c>
      <c r="S3" s="11" t="s">
        <v>25</v>
      </c>
    </row>
    <row r="4" spans="1:19" x14ac:dyDescent="0.25">
      <c r="A4">
        <v>500762703</v>
      </c>
      <c r="B4" t="s">
        <v>204</v>
      </c>
      <c r="C4" t="s">
        <v>207</v>
      </c>
      <c r="D4" t="s">
        <v>7</v>
      </c>
      <c r="E4" t="s">
        <v>72</v>
      </c>
      <c r="F4" t="s">
        <v>208</v>
      </c>
      <c r="G4" s="2">
        <v>44419</v>
      </c>
      <c r="J4" s="12" t="s">
        <v>152</v>
      </c>
      <c r="K4" s="13"/>
      <c r="L4" s="13"/>
      <c r="M4" s="13"/>
      <c r="N4" s="13"/>
      <c r="O4" s="13"/>
      <c r="P4" s="13"/>
      <c r="Q4" s="13"/>
      <c r="R4" s="13"/>
      <c r="S4" s="13"/>
    </row>
    <row r="5" spans="1:19" ht="15.75" thickBot="1" x14ac:dyDescent="0.3">
      <c r="A5">
        <v>500768060</v>
      </c>
      <c r="B5" t="s">
        <v>204</v>
      </c>
      <c r="C5" t="s">
        <v>209</v>
      </c>
      <c r="D5" t="s">
        <v>7</v>
      </c>
      <c r="E5" t="s">
        <v>72</v>
      </c>
      <c r="F5" t="s">
        <v>210</v>
      </c>
      <c r="G5" s="2">
        <v>44688</v>
      </c>
      <c r="J5" s="14" t="s">
        <v>17</v>
      </c>
      <c r="K5" s="15"/>
      <c r="L5" s="15"/>
      <c r="M5" s="15"/>
      <c r="N5" s="15"/>
      <c r="O5" s="15"/>
      <c r="P5" s="15"/>
      <c r="Q5" s="15"/>
      <c r="R5" s="15"/>
      <c r="S5" s="15"/>
    </row>
    <row r="6" spans="1:19" x14ac:dyDescent="0.25">
      <c r="A6">
        <v>500760362</v>
      </c>
      <c r="B6" t="s">
        <v>211</v>
      </c>
      <c r="C6" t="s">
        <v>212</v>
      </c>
      <c r="D6" t="s">
        <v>15</v>
      </c>
      <c r="E6" t="s">
        <v>16</v>
      </c>
      <c r="F6" t="s">
        <v>213</v>
      </c>
      <c r="G6" s="2">
        <v>44546</v>
      </c>
      <c r="J6" s="10" t="s">
        <v>25</v>
      </c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>
        <v>500781909</v>
      </c>
      <c r="B7" t="s">
        <v>214</v>
      </c>
      <c r="C7" t="s">
        <v>215</v>
      </c>
      <c r="D7" t="s">
        <v>15</v>
      </c>
      <c r="E7" t="s">
        <v>16</v>
      </c>
      <c r="F7" t="s">
        <v>213</v>
      </c>
      <c r="G7" s="2">
        <v>44688</v>
      </c>
    </row>
    <row r="8" spans="1:19" x14ac:dyDescent="0.25">
      <c r="A8">
        <v>500772696</v>
      </c>
      <c r="B8" t="s">
        <v>216</v>
      </c>
      <c r="C8" t="s">
        <v>217</v>
      </c>
      <c r="D8" t="s">
        <v>7</v>
      </c>
      <c r="E8" t="s">
        <v>72</v>
      </c>
      <c r="F8" t="s">
        <v>218</v>
      </c>
      <c r="G8" s="2">
        <v>44546</v>
      </c>
    </row>
    <row r="9" spans="1:19" x14ac:dyDescent="0.25">
      <c r="A9">
        <v>500765229</v>
      </c>
      <c r="B9" t="s">
        <v>219</v>
      </c>
      <c r="C9" t="s">
        <v>220</v>
      </c>
      <c r="D9" t="s">
        <v>7</v>
      </c>
      <c r="E9" t="s">
        <v>75</v>
      </c>
      <c r="F9" t="s">
        <v>221</v>
      </c>
      <c r="G9" s="2">
        <v>44419</v>
      </c>
    </row>
    <row r="10" spans="1:19" x14ac:dyDescent="0.25">
      <c r="A10">
        <v>500568763</v>
      </c>
      <c r="B10" t="s">
        <v>222</v>
      </c>
      <c r="C10" t="s">
        <v>223</v>
      </c>
      <c r="D10" t="s">
        <v>7</v>
      </c>
      <c r="E10" t="s">
        <v>72</v>
      </c>
      <c r="F10" t="s">
        <v>224</v>
      </c>
      <c r="G10" s="2">
        <v>44688</v>
      </c>
    </row>
    <row r="11" spans="1:19" x14ac:dyDescent="0.25">
      <c r="A11">
        <v>500779654</v>
      </c>
      <c r="B11" t="s">
        <v>225</v>
      </c>
      <c r="C11" t="s">
        <v>226</v>
      </c>
      <c r="D11" t="s">
        <v>7</v>
      </c>
      <c r="E11" t="s">
        <v>72</v>
      </c>
      <c r="F11" t="s">
        <v>227</v>
      </c>
      <c r="G11" s="2">
        <v>44688</v>
      </c>
    </row>
    <row r="12" spans="1:19" x14ac:dyDescent="0.25">
      <c r="A12">
        <v>500752285</v>
      </c>
      <c r="B12" t="s">
        <v>228</v>
      </c>
      <c r="C12" t="s">
        <v>229</v>
      </c>
      <c r="D12" t="s">
        <v>7</v>
      </c>
      <c r="E12" t="s">
        <v>76</v>
      </c>
      <c r="F12" t="s">
        <v>230</v>
      </c>
      <c r="G12" s="2">
        <v>44688</v>
      </c>
    </row>
    <row r="13" spans="1:19" x14ac:dyDescent="0.25">
      <c r="A13">
        <v>500755767</v>
      </c>
      <c r="B13" t="s">
        <v>231</v>
      </c>
      <c r="C13" t="s">
        <v>232</v>
      </c>
      <c r="D13" t="s">
        <v>15</v>
      </c>
      <c r="E13" t="s">
        <v>16</v>
      </c>
      <c r="F13" t="s">
        <v>213</v>
      </c>
      <c r="G13" s="2">
        <v>44419</v>
      </c>
    </row>
    <row r="14" spans="1:19" x14ac:dyDescent="0.25">
      <c r="A14">
        <v>500743575</v>
      </c>
      <c r="B14" t="s">
        <v>233</v>
      </c>
      <c r="C14" t="s">
        <v>234</v>
      </c>
      <c r="D14" t="s">
        <v>7</v>
      </c>
      <c r="E14" t="s">
        <v>76</v>
      </c>
      <c r="F14" t="s">
        <v>235</v>
      </c>
      <c r="G14" s="2">
        <v>44688</v>
      </c>
    </row>
    <row r="15" spans="1:19" x14ac:dyDescent="0.25">
      <c r="A15">
        <v>500787578</v>
      </c>
      <c r="B15" t="s">
        <v>236</v>
      </c>
      <c r="C15" t="s">
        <v>237</v>
      </c>
      <c r="D15" t="s">
        <v>7</v>
      </c>
      <c r="E15" t="s">
        <v>76</v>
      </c>
      <c r="F15" t="s">
        <v>238</v>
      </c>
      <c r="G15" s="2">
        <v>44688</v>
      </c>
    </row>
    <row r="16" spans="1:19" x14ac:dyDescent="0.25">
      <c r="A16">
        <v>500719984</v>
      </c>
      <c r="B16" t="s">
        <v>239</v>
      </c>
      <c r="C16" t="s">
        <v>240</v>
      </c>
      <c r="D16" t="s">
        <v>7</v>
      </c>
      <c r="E16" t="s">
        <v>72</v>
      </c>
      <c r="F16" t="s">
        <v>241</v>
      </c>
      <c r="G16" s="2">
        <v>44688</v>
      </c>
    </row>
    <row r="17" spans="1:7" x14ac:dyDescent="0.25">
      <c r="A17">
        <v>500742634</v>
      </c>
      <c r="B17" t="s">
        <v>242</v>
      </c>
      <c r="C17" t="s">
        <v>243</v>
      </c>
      <c r="D17" t="s">
        <v>15</v>
      </c>
      <c r="E17" t="s">
        <v>16</v>
      </c>
      <c r="F17" t="s">
        <v>213</v>
      </c>
      <c r="G17" s="2">
        <v>44546</v>
      </c>
    </row>
    <row r="18" spans="1:7" x14ac:dyDescent="0.25">
      <c r="A18">
        <v>500765840</v>
      </c>
      <c r="B18" t="s">
        <v>244</v>
      </c>
      <c r="C18" t="s">
        <v>245</v>
      </c>
      <c r="D18" t="s">
        <v>7</v>
      </c>
      <c r="E18" t="s">
        <v>72</v>
      </c>
      <c r="F18" t="s">
        <v>224</v>
      </c>
      <c r="G18" s="2">
        <v>44419</v>
      </c>
    </row>
    <row r="19" spans="1:7" x14ac:dyDescent="0.25">
      <c r="A19">
        <v>500785891</v>
      </c>
      <c r="B19" t="s">
        <v>246</v>
      </c>
      <c r="C19" t="s">
        <v>247</v>
      </c>
      <c r="D19" t="s">
        <v>15</v>
      </c>
      <c r="E19" t="s">
        <v>32</v>
      </c>
      <c r="F19" t="s">
        <v>248</v>
      </c>
      <c r="G19" s="2">
        <v>44698</v>
      </c>
    </row>
    <row r="20" spans="1:7" x14ac:dyDescent="0.25">
      <c r="A20">
        <v>500721457</v>
      </c>
      <c r="B20" t="s">
        <v>249</v>
      </c>
      <c r="C20" t="s">
        <v>250</v>
      </c>
      <c r="D20" t="s">
        <v>7</v>
      </c>
      <c r="E20" t="s">
        <v>77</v>
      </c>
      <c r="F20" t="s">
        <v>251</v>
      </c>
      <c r="G20" s="2">
        <v>44546</v>
      </c>
    </row>
    <row r="21" spans="1:7" x14ac:dyDescent="0.25">
      <c r="A21">
        <v>500740892</v>
      </c>
      <c r="B21" t="s">
        <v>252</v>
      </c>
      <c r="C21" t="s">
        <v>253</v>
      </c>
      <c r="D21" t="s">
        <v>7</v>
      </c>
      <c r="E21" t="s">
        <v>72</v>
      </c>
      <c r="F21" t="s">
        <v>254</v>
      </c>
      <c r="G21" s="2">
        <v>44546</v>
      </c>
    </row>
    <row r="22" spans="1:7" x14ac:dyDescent="0.25">
      <c r="A22">
        <v>500780470</v>
      </c>
      <c r="B22" t="s">
        <v>255</v>
      </c>
      <c r="C22" t="s">
        <v>256</v>
      </c>
      <c r="D22" t="s">
        <v>15</v>
      </c>
      <c r="E22" t="s">
        <v>79</v>
      </c>
      <c r="F22" t="s">
        <v>257</v>
      </c>
      <c r="G22" s="2">
        <v>44539</v>
      </c>
    </row>
    <row r="23" spans="1:7" x14ac:dyDescent="0.25">
      <c r="A23">
        <v>500774629</v>
      </c>
      <c r="B23" t="s">
        <v>258</v>
      </c>
      <c r="C23" t="s">
        <v>259</v>
      </c>
      <c r="D23" t="s">
        <v>15</v>
      </c>
      <c r="E23" t="s">
        <v>79</v>
      </c>
      <c r="F23" t="s">
        <v>257</v>
      </c>
      <c r="G23" s="2">
        <v>44539</v>
      </c>
    </row>
    <row r="24" spans="1:7" x14ac:dyDescent="0.25">
      <c r="A24">
        <v>500706408</v>
      </c>
      <c r="B24" t="s">
        <v>233</v>
      </c>
      <c r="C24" t="s">
        <v>260</v>
      </c>
      <c r="D24" t="s">
        <v>15</v>
      </c>
      <c r="E24" t="s">
        <v>16</v>
      </c>
      <c r="F24" t="s">
        <v>261</v>
      </c>
      <c r="G24" s="2">
        <v>44546</v>
      </c>
    </row>
    <row r="25" spans="1:7" x14ac:dyDescent="0.25">
      <c r="A25">
        <v>500776051</v>
      </c>
      <c r="B25" t="s">
        <v>262</v>
      </c>
      <c r="C25" t="s">
        <v>263</v>
      </c>
      <c r="D25" t="s">
        <v>15</v>
      </c>
      <c r="E25" t="s">
        <v>16</v>
      </c>
      <c r="F25" t="s">
        <v>264</v>
      </c>
      <c r="G25" s="2">
        <v>44688</v>
      </c>
    </row>
    <row r="26" spans="1:7" x14ac:dyDescent="0.25">
      <c r="A26">
        <v>500715130</v>
      </c>
      <c r="B26" t="s">
        <v>265</v>
      </c>
      <c r="C26" t="s">
        <v>266</v>
      </c>
      <c r="D26" t="s">
        <v>7</v>
      </c>
      <c r="E26" t="s">
        <v>72</v>
      </c>
      <c r="F26" t="s">
        <v>208</v>
      </c>
      <c r="G26" s="2">
        <v>44688</v>
      </c>
    </row>
    <row r="27" spans="1:7" x14ac:dyDescent="0.25">
      <c r="A27">
        <v>500752285</v>
      </c>
      <c r="B27" t="s">
        <v>228</v>
      </c>
      <c r="C27" t="s">
        <v>229</v>
      </c>
      <c r="D27" t="s">
        <v>7</v>
      </c>
      <c r="E27" t="s">
        <v>77</v>
      </c>
      <c r="F27" t="s">
        <v>267</v>
      </c>
      <c r="G27" s="2">
        <v>44688</v>
      </c>
    </row>
    <row r="28" spans="1:7" x14ac:dyDescent="0.25">
      <c r="A28">
        <v>500758326</v>
      </c>
      <c r="B28" t="s">
        <v>268</v>
      </c>
      <c r="C28" t="s">
        <v>269</v>
      </c>
      <c r="D28" t="s">
        <v>7</v>
      </c>
      <c r="E28" t="s">
        <v>77</v>
      </c>
      <c r="F28" t="s">
        <v>270</v>
      </c>
      <c r="G28" s="2">
        <v>44688</v>
      </c>
    </row>
    <row r="29" spans="1:7" x14ac:dyDescent="0.25">
      <c r="A29">
        <v>500774473</v>
      </c>
      <c r="B29" t="s">
        <v>271</v>
      </c>
      <c r="C29" t="s">
        <v>272</v>
      </c>
      <c r="D29" t="s">
        <v>7</v>
      </c>
      <c r="E29" t="s">
        <v>72</v>
      </c>
      <c r="F29" t="s">
        <v>218</v>
      </c>
      <c r="G29" s="2">
        <v>44688</v>
      </c>
    </row>
    <row r="30" spans="1:7" x14ac:dyDescent="0.25">
      <c r="A30">
        <v>500568763</v>
      </c>
      <c r="B30" t="s">
        <v>222</v>
      </c>
      <c r="C30" t="s">
        <v>223</v>
      </c>
      <c r="D30" t="s">
        <v>7</v>
      </c>
      <c r="E30" t="s">
        <v>77</v>
      </c>
      <c r="F30" t="s">
        <v>270</v>
      </c>
      <c r="G30" s="2">
        <v>44688</v>
      </c>
    </row>
    <row r="31" spans="1:7" x14ac:dyDescent="0.25">
      <c r="A31">
        <v>500783100</v>
      </c>
      <c r="B31" t="s">
        <v>204</v>
      </c>
      <c r="C31" t="s">
        <v>273</v>
      </c>
      <c r="D31" t="s">
        <v>15</v>
      </c>
      <c r="E31" t="s">
        <v>79</v>
      </c>
      <c r="F31" t="s">
        <v>257</v>
      </c>
      <c r="G31" s="2">
        <v>44695</v>
      </c>
    </row>
    <row r="32" spans="1:7" x14ac:dyDescent="0.25">
      <c r="A32">
        <v>500771902</v>
      </c>
      <c r="B32" t="s">
        <v>274</v>
      </c>
      <c r="C32" t="s">
        <v>275</v>
      </c>
      <c r="D32" t="s">
        <v>7</v>
      </c>
      <c r="E32" t="s">
        <v>77</v>
      </c>
      <c r="F32" t="s">
        <v>276</v>
      </c>
      <c r="G32" s="2">
        <v>44419</v>
      </c>
    </row>
  </sheetData>
  <mergeCells count="2">
    <mergeCell ref="A1:G1"/>
    <mergeCell ref="K2:R2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CD4D-F121-444B-9395-3DEBF3FBC4A3}">
  <sheetPr>
    <pageSetUpPr fitToPage="1"/>
  </sheetPr>
  <dimension ref="A1:U12"/>
  <sheetViews>
    <sheetView workbookViewId="0">
      <selection activeCell="B9" sqref="B9"/>
    </sheetView>
  </sheetViews>
  <sheetFormatPr defaultRowHeight="15" x14ac:dyDescent="0.25"/>
  <cols>
    <col min="1" max="1" width="14.42578125" bestFit="1" customWidth="1"/>
    <col min="2" max="2" width="16.28515625" bestFit="1" customWidth="1"/>
    <col min="3" max="3" width="3.140625" bestFit="1" customWidth="1"/>
    <col min="4" max="4" width="4.5703125" bestFit="1" customWidth="1"/>
    <col min="5" max="5" width="4" bestFit="1" customWidth="1"/>
    <col min="6" max="6" width="3" bestFit="1" customWidth="1"/>
    <col min="7" max="7" width="6.42578125" bestFit="1" customWidth="1"/>
    <col min="8" max="8" width="5.28515625" bestFit="1" customWidth="1"/>
    <col min="9" max="9" width="5.140625" bestFit="1" customWidth="1"/>
    <col min="10" max="10" width="11.28515625" bestFit="1" customWidth="1"/>
    <col min="13" max="13" width="12.140625" bestFit="1" customWidth="1"/>
  </cols>
  <sheetData>
    <row r="1" spans="1:21" x14ac:dyDescent="0.25">
      <c r="A1" s="10"/>
      <c r="B1" s="34" t="s">
        <v>150</v>
      </c>
      <c r="C1" s="34"/>
      <c r="D1" s="34"/>
      <c r="E1" s="34"/>
      <c r="F1" s="34"/>
      <c r="G1" s="34"/>
      <c r="H1" s="34"/>
      <c r="I1" s="34"/>
      <c r="J1" s="11"/>
    </row>
    <row r="2" spans="1:21" ht="15" customHeight="1" x14ac:dyDescent="0.25">
      <c r="A2" s="10" t="s">
        <v>151</v>
      </c>
      <c r="B2" s="11" t="s">
        <v>76</v>
      </c>
      <c r="C2" s="11" t="s">
        <v>77</v>
      </c>
      <c r="D2" s="11" t="s">
        <v>72</v>
      </c>
      <c r="E2" s="11" t="s">
        <v>75</v>
      </c>
      <c r="F2" s="11" t="s">
        <v>79</v>
      </c>
      <c r="G2" s="11" t="s">
        <v>32</v>
      </c>
      <c r="H2" s="11" t="s">
        <v>16</v>
      </c>
      <c r="I2" s="11" t="s">
        <v>70</v>
      </c>
      <c r="J2" s="11" t="s">
        <v>25</v>
      </c>
      <c r="M2" s="28" t="s">
        <v>199</v>
      </c>
      <c r="N2" s="29" t="s">
        <v>200</v>
      </c>
      <c r="O2" s="18"/>
      <c r="P2" s="18"/>
      <c r="Q2" s="18"/>
      <c r="R2" s="18"/>
      <c r="S2" s="18"/>
      <c r="T2" s="18"/>
      <c r="U2" s="19"/>
    </row>
    <row r="3" spans="1:21" x14ac:dyDescent="0.25">
      <c r="A3" s="12" t="s">
        <v>152</v>
      </c>
      <c r="B3" s="13">
        <v>3</v>
      </c>
      <c r="C3" s="13">
        <v>5</v>
      </c>
      <c r="D3" s="13">
        <v>10</v>
      </c>
      <c r="E3" s="13">
        <v>1</v>
      </c>
      <c r="F3" s="13"/>
      <c r="G3" s="13"/>
      <c r="H3" s="13"/>
      <c r="I3" s="13"/>
      <c r="J3" s="13">
        <v>19</v>
      </c>
      <c r="N3" s="20" t="s">
        <v>299</v>
      </c>
      <c r="O3" s="39"/>
      <c r="P3" s="39"/>
      <c r="Q3" s="39"/>
      <c r="R3" s="39"/>
      <c r="S3" s="39"/>
      <c r="T3" s="39"/>
      <c r="U3" s="22"/>
    </row>
    <row r="4" spans="1:21" ht="15.75" thickBot="1" x14ac:dyDescent="0.3">
      <c r="A4" s="14" t="s">
        <v>17</v>
      </c>
      <c r="B4" s="15"/>
      <c r="C4" s="15"/>
      <c r="D4" s="15"/>
      <c r="E4" s="15"/>
      <c r="F4" s="15">
        <v>3</v>
      </c>
      <c r="G4" s="15">
        <v>1</v>
      </c>
      <c r="H4" s="15">
        <v>6</v>
      </c>
      <c r="I4" s="15">
        <v>1</v>
      </c>
      <c r="J4" s="15">
        <v>11</v>
      </c>
      <c r="N4" s="20" t="s">
        <v>300</v>
      </c>
      <c r="O4" s="39"/>
      <c r="P4" s="39"/>
      <c r="Q4" s="39"/>
      <c r="R4" s="39"/>
      <c r="S4" s="39"/>
      <c r="T4" s="39"/>
      <c r="U4" s="22"/>
    </row>
    <row r="5" spans="1:21" x14ac:dyDescent="0.25">
      <c r="A5" s="10" t="s">
        <v>25</v>
      </c>
      <c r="B5" s="11">
        <v>3</v>
      </c>
      <c r="C5" s="11">
        <v>5</v>
      </c>
      <c r="D5" s="11">
        <v>10</v>
      </c>
      <c r="E5" s="11">
        <v>1</v>
      </c>
      <c r="F5" s="11">
        <v>3</v>
      </c>
      <c r="G5" s="11">
        <v>1</v>
      </c>
      <c r="H5" s="11">
        <v>6</v>
      </c>
      <c r="I5" s="11">
        <v>1</v>
      </c>
      <c r="J5" s="11">
        <v>30</v>
      </c>
      <c r="N5" s="20" t="s">
        <v>301</v>
      </c>
      <c r="O5" s="39"/>
      <c r="P5" s="39"/>
      <c r="Q5" s="39"/>
      <c r="R5" s="39"/>
      <c r="S5" s="39"/>
      <c r="T5" s="39"/>
      <c r="U5" s="22"/>
    </row>
    <row r="6" spans="1:21" x14ac:dyDescent="0.25">
      <c r="N6" s="23" t="s">
        <v>302</v>
      </c>
      <c r="O6" s="24"/>
      <c r="P6" s="24"/>
      <c r="Q6" s="24"/>
      <c r="R6" s="24"/>
      <c r="S6" s="24"/>
      <c r="T6" s="24"/>
      <c r="U6" s="25"/>
    </row>
    <row r="7" spans="1:21" ht="15" customHeight="1" x14ac:dyDescent="0.25"/>
    <row r="8" spans="1:21" x14ac:dyDescent="0.25">
      <c r="A8" s="4" t="s">
        <v>13</v>
      </c>
      <c r="B8" s="4" t="s">
        <v>153</v>
      </c>
    </row>
    <row r="9" spans="1:21" x14ac:dyDescent="0.25">
      <c r="A9" s="4" t="s">
        <v>12</v>
      </c>
      <c r="B9" t="s">
        <v>76</v>
      </c>
      <c r="C9" t="s">
        <v>77</v>
      </c>
      <c r="D9" t="s">
        <v>72</v>
      </c>
      <c r="E9" t="s">
        <v>75</v>
      </c>
      <c r="F9" t="s">
        <v>79</v>
      </c>
      <c r="G9" t="s">
        <v>32</v>
      </c>
      <c r="H9" t="s">
        <v>16</v>
      </c>
      <c r="I9" t="s">
        <v>70</v>
      </c>
      <c r="J9" t="s">
        <v>25</v>
      </c>
    </row>
    <row r="10" spans="1:21" x14ac:dyDescent="0.25">
      <c r="A10" s="5" t="s">
        <v>7</v>
      </c>
      <c r="B10" s="40">
        <v>3</v>
      </c>
      <c r="C10" s="40">
        <v>5</v>
      </c>
      <c r="D10" s="40">
        <v>10</v>
      </c>
      <c r="E10" s="40">
        <v>1</v>
      </c>
      <c r="F10" s="40"/>
      <c r="G10" s="40"/>
      <c r="H10" s="40"/>
      <c r="I10" s="40"/>
      <c r="J10" s="40">
        <v>19</v>
      </c>
    </row>
    <row r="11" spans="1:21" x14ac:dyDescent="0.25">
      <c r="A11" s="5" t="s">
        <v>15</v>
      </c>
      <c r="B11" s="40"/>
      <c r="C11" s="40"/>
      <c r="D11" s="40"/>
      <c r="E11" s="40"/>
      <c r="F11" s="40">
        <v>3</v>
      </c>
      <c r="G11" s="40">
        <v>1</v>
      </c>
      <c r="H11" s="40">
        <v>6</v>
      </c>
      <c r="I11" s="40">
        <v>1</v>
      </c>
      <c r="J11" s="40">
        <v>11</v>
      </c>
    </row>
    <row r="12" spans="1:21" x14ac:dyDescent="0.25">
      <c r="A12" s="5" t="s">
        <v>25</v>
      </c>
      <c r="B12" s="40">
        <v>3</v>
      </c>
      <c r="C12" s="40">
        <v>5</v>
      </c>
      <c r="D12" s="40">
        <v>10</v>
      </c>
      <c r="E12" s="40">
        <v>1</v>
      </c>
      <c r="F12" s="40">
        <v>3</v>
      </c>
      <c r="G12" s="40">
        <v>1</v>
      </c>
      <c r="H12" s="40">
        <v>6</v>
      </c>
      <c r="I12" s="40">
        <v>1</v>
      </c>
      <c r="J12" s="40">
        <v>30</v>
      </c>
    </row>
  </sheetData>
  <mergeCells count="1">
    <mergeCell ref="B1:I1"/>
  </mergeCells>
  <pageMargins left="0.7" right="0.7" top="0.75" bottom="0.75" header="0.3" footer="0.3"/>
  <pageSetup scale="69" fitToHeight="0" orientation="landscape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DE7A5-340E-44F9-89E0-B971C927EAC6}">
  <sheetPr>
    <pageSetUpPr fitToPage="1"/>
  </sheetPr>
  <dimension ref="A1:K35"/>
  <sheetViews>
    <sheetView workbookViewId="0">
      <selection activeCell="G38" sqref="G38"/>
    </sheetView>
  </sheetViews>
  <sheetFormatPr defaultRowHeight="15" x14ac:dyDescent="0.25"/>
  <cols>
    <col min="1" max="1" width="27.42578125" bestFit="1" customWidth="1"/>
    <col min="2" max="2" width="13.7109375" bestFit="1" customWidth="1"/>
    <col min="3" max="3" width="12.140625" bestFit="1" customWidth="1"/>
    <col min="4" max="4" width="10.7109375" style="2" bestFit="1" customWidth="1"/>
    <col min="5" max="5" width="10.7109375" style="2" customWidth="1"/>
    <col min="6" max="6" width="31.42578125" bestFit="1" customWidth="1"/>
    <col min="7" max="7" width="10.85546875" bestFit="1" customWidth="1"/>
    <col min="8" max="8" width="14.42578125" bestFit="1" customWidth="1"/>
    <col min="9" max="9" width="19.140625" bestFit="1" customWidth="1"/>
    <col min="10" max="10" width="22.42578125" bestFit="1" customWidth="1"/>
  </cols>
  <sheetData>
    <row r="1" spans="1:11" x14ac:dyDescent="0.25">
      <c r="A1" s="33" t="s">
        <v>282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t="s">
        <v>0</v>
      </c>
      <c r="B2" t="s">
        <v>80</v>
      </c>
      <c r="C2" t="s">
        <v>81</v>
      </c>
      <c r="D2" s="2" t="s">
        <v>1</v>
      </c>
      <c r="E2" s="2" t="s">
        <v>3</v>
      </c>
      <c r="F2" t="s">
        <v>4</v>
      </c>
      <c r="G2" t="s">
        <v>5</v>
      </c>
      <c r="H2" t="s">
        <v>6</v>
      </c>
      <c r="I2" t="s">
        <v>33</v>
      </c>
      <c r="J2" t="s">
        <v>34</v>
      </c>
      <c r="K2" t="s">
        <v>131</v>
      </c>
    </row>
    <row r="3" spans="1:11" x14ac:dyDescent="0.25">
      <c r="A3">
        <v>500721044</v>
      </c>
      <c r="B3" t="s">
        <v>82</v>
      </c>
      <c r="C3" t="s">
        <v>83</v>
      </c>
      <c r="D3" s="2">
        <v>37692</v>
      </c>
      <c r="E3" s="2" t="s">
        <v>7</v>
      </c>
      <c r="F3" t="s">
        <v>8</v>
      </c>
      <c r="H3">
        <v>96</v>
      </c>
      <c r="J3" t="s">
        <v>35</v>
      </c>
      <c r="K3">
        <v>4</v>
      </c>
    </row>
    <row r="4" spans="1:11" x14ac:dyDescent="0.25">
      <c r="A4">
        <v>500762703</v>
      </c>
      <c r="B4" t="s">
        <v>88</v>
      </c>
      <c r="C4" t="s">
        <v>89</v>
      </c>
      <c r="D4" s="2">
        <v>37958</v>
      </c>
      <c r="E4" s="2" t="s">
        <v>7</v>
      </c>
      <c r="F4" t="s">
        <v>10</v>
      </c>
      <c r="H4">
        <v>16</v>
      </c>
      <c r="I4" t="s">
        <v>37</v>
      </c>
      <c r="J4" t="s">
        <v>38</v>
      </c>
      <c r="K4">
        <v>3.7</v>
      </c>
    </row>
    <row r="5" spans="1:11" x14ac:dyDescent="0.25">
      <c r="A5">
        <v>500768060</v>
      </c>
      <c r="B5" t="s">
        <v>108</v>
      </c>
      <c r="C5" t="s">
        <v>109</v>
      </c>
      <c r="D5" s="2">
        <v>36550</v>
      </c>
      <c r="E5" s="2" t="s">
        <v>7</v>
      </c>
      <c r="F5" t="s">
        <v>11</v>
      </c>
      <c r="H5">
        <v>16</v>
      </c>
      <c r="J5" t="s">
        <v>39</v>
      </c>
      <c r="K5">
        <v>3.9</v>
      </c>
    </row>
    <row r="6" spans="1:11" x14ac:dyDescent="0.25">
      <c r="A6">
        <v>500760362</v>
      </c>
      <c r="B6" t="s">
        <v>133</v>
      </c>
      <c r="C6" t="s">
        <v>134</v>
      </c>
      <c r="D6" s="2">
        <v>36032</v>
      </c>
      <c r="E6" s="2" t="s">
        <v>7</v>
      </c>
      <c r="F6" t="s">
        <v>14</v>
      </c>
      <c r="G6" t="s">
        <v>11</v>
      </c>
      <c r="H6">
        <v>28</v>
      </c>
      <c r="J6" t="s">
        <v>40</v>
      </c>
      <c r="K6">
        <v>2.8</v>
      </c>
    </row>
    <row r="7" spans="1:11" x14ac:dyDescent="0.25">
      <c r="A7">
        <v>500781909</v>
      </c>
      <c r="B7" t="s">
        <v>94</v>
      </c>
      <c r="C7" t="s">
        <v>95</v>
      </c>
      <c r="D7" s="2">
        <v>32862</v>
      </c>
      <c r="E7" s="2" t="s">
        <v>15</v>
      </c>
      <c r="F7" t="s">
        <v>16</v>
      </c>
      <c r="H7">
        <v>6</v>
      </c>
      <c r="J7" t="s">
        <v>42</v>
      </c>
      <c r="K7">
        <v>2.5</v>
      </c>
    </row>
    <row r="8" spans="1:11" x14ac:dyDescent="0.25">
      <c r="A8">
        <v>500772696</v>
      </c>
      <c r="B8" t="s">
        <v>135</v>
      </c>
      <c r="C8" t="s">
        <v>83</v>
      </c>
      <c r="D8" s="2">
        <v>34537</v>
      </c>
      <c r="E8" s="2" t="s">
        <v>7</v>
      </c>
      <c r="F8" t="s">
        <v>18</v>
      </c>
      <c r="H8">
        <v>31</v>
      </c>
      <c r="J8" t="s">
        <v>35</v>
      </c>
      <c r="K8">
        <v>2.7</v>
      </c>
    </row>
    <row r="9" spans="1:11" x14ac:dyDescent="0.25">
      <c r="A9">
        <v>500765229</v>
      </c>
      <c r="B9" t="s">
        <v>110</v>
      </c>
      <c r="C9" t="s">
        <v>111</v>
      </c>
      <c r="D9" s="2">
        <v>37025</v>
      </c>
      <c r="E9" s="2" t="s">
        <v>7</v>
      </c>
      <c r="F9" t="s">
        <v>20</v>
      </c>
      <c r="H9">
        <v>58</v>
      </c>
      <c r="J9" t="s">
        <v>35</v>
      </c>
      <c r="K9">
        <v>4</v>
      </c>
    </row>
    <row r="10" spans="1:11" x14ac:dyDescent="0.25">
      <c r="A10">
        <v>500568763</v>
      </c>
      <c r="B10" t="s">
        <v>119</v>
      </c>
      <c r="C10" t="s">
        <v>120</v>
      </c>
      <c r="D10" s="2">
        <v>37671</v>
      </c>
      <c r="E10" s="2" t="s">
        <v>7</v>
      </c>
      <c r="F10" t="s">
        <v>22</v>
      </c>
      <c r="H10">
        <v>40</v>
      </c>
      <c r="J10" t="s">
        <v>35</v>
      </c>
      <c r="K10">
        <v>1.7</v>
      </c>
    </row>
    <row r="11" spans="1:11" x14ac:dyDescent="0.25">
      <c r="A11">
        <v>500779654</v>
      </c>
      <c r="B11" t="s">
        <v>121</v>
      </c>
      <c r="C11" t="s">
        <v>122</v>
      </c>
      <c r="D11" s="2">
        <v>37081</v>
      </c>
      <c r="E11" s="2" t="s">
        <v>7</v>
      </c>
      <c r="F11" t="s">
        <v>24</v>
      </c>
      <c r="H11">
        <v>34</v>
      </c>
      <c r="I11" t="s">
        <v>45</v>
      </c>
      <c r="J11" t="s">
        <v>35</v>
      </c>
      <c r="K11">
        <v>1.5</v>
      </c>
    </row>
    <row r="12" spans="1:11" x14ac:dyDescent="0.25">
      <c r="A12">
        <v>500752285</v>
      </c>
      <c r="B12" t="s">
        <v>125</v>
      </c>
      <c r="C12" t="s">
        <v>126</v>
      </c>
      <c r="D12" s="2">
        <v>23148</v>
      </c>
      <c r="E12" s="2" t="s">
        <v>15</v>
      </c>
      <c r="F12" t="s">
        <v>26</v>
      </c>
      <c r="H12">
        <v>56</v>
      </c>
      <c r="I12" t="s">
        <v>47</v>
      </c>
      <c r="J12" t="s">
        <v>35</v>
      </c>
      <c r="K12">
        <v>2</v>
      </c>
    </row>
    <row r="13" spans="1:11" x14ac:dyDescent="0.25">
      <c r="A13">
        <v>500755767</v>
      </c>
      <c r="B13" t="s">
        <v>98</v>
      </c>
      <c r="C13" t="s">
        <v>99</v>
      </c>
      <c r="D13" s="2">
        <v>36898</v>
      </c>
      <c r="E13" s="2" t="s">
        <v>7</v>
      </c>
      <c r="F13" t="s">
        <v>27</v>
      </c>
      <c r="H13">
        <v>94</v>
      </c>
      <c r="J13" t="s">
        <v>49</v>
      </c>
      <c r="K13">
        <v>2.2999999999999998</v>
      </c>
    </row>
    <row r="14" spans="1:11" x14ac:dyDescent="0.25">
      <c r="A14">
        <v>500743575</v>
      </c>
      <c r="B14" t="s">
        <v>90</v>
      </c>
      <c r="C14" t="s">
        <v>91</v>
      </c>
      <c r="D14" s="2">
        <v>37150</v>
      </c>
      <c r="E14" s="2" t="s">
        <v>7</v>
      </c>
      <c r="F14" t="s">
        <v>21</v>
      </c>
      <c r="H14">
        <v>0</v>
      </c>
      <c r="J14" t="s">
        <v>51</v>
      </c>
      <c r="K14">
        <v>2.2000000000000002</v>
      </c>
    </row>
    <row r="15" spans="1:11" x14ac:dyDescent="0.25">
      <c r="A15">
        <v>500787578</v>
      </c>
      <c r="B15" t="s">
        <v>116</v>
      </c>
      <c r="C15" t="s">
        <v>117</v>
      </c>
      <c r="D15" s="2">
        <v>37687</v>
      </c>
      <c r="E15" s="2" t="s">
        <v>7</v>
      </c>
      <c r="F15" t="s">
        <v>19</v>
      </c>
      <c r="H15">
        <v>24</v>
      </c>
      <c r="I15" t="s">
        <v>52</v>
      </c>
      <c r="J15" t="s">
        <v>35</v>
      </c>
      <c r="K15">
        <v>1.8</v>
      </c>
    </row>
    <row r="16" spans="1:11" x14ac:dyDescent="0.25">
      <c r="A16">
        <v>500719984</v>
      </c>
      <c r="B16" t="s">
        <v>92</v>
      </c>
      <c r="C16" t="s">
        <v>93</v>
      </c>
      <c r="D16" s="2">
        <v>36373</v>
      </c>
      <c r="E16" s="2" t="s">
        <v>7</v>
      </c>
      <c r="F16" t="s">
        <v>28</v>
      </c>
      <c r="H16">
        <v>84</v>
      </c>
      <c r="I16" t="s">
        <v>53</v>
      </c>
      <c r="J16" t="s">
        <v>35</v>
      </c>
      <c r="K16">
        <v>1.9</v>
      </c>
    </row>
    <row r="17" spans="1:11" x14ac:dyDescent="0.25">
      <c r="A17">
        <v>500742634</v>
      </c>
      <c r="B17" t="s">
        <v>118</v>
      </c>
      <c r="C17" t="s">
        <v>105</v>
      </c>
      <c r="D17" s="2">
        <v>36734</v>
      </c>
      <c r="E17" s="2" t="s">
        <v>15</v>
      </c>
      <c r="F17" t="s">
        <v>29</v>
      </c>
      <c r="H17">
        <v>60</v>
      </c>
      <c r="J17" t="s">
        <v>35</v>
      </c>
      <c r="K17">
        <v>2.1</v>
      </c>
    </row>
    <row r="18" spans="1:11" x14ac:dyDescent="0.25">
      <c r="A18">
        <v>500765840</v>
      </c>
      <c r="B18" t="s">
        <v>102</v>
      </c>
      <c r="C18" t="s">
        <v>103</v>
      </c>
      <c r="D18" s="2">
        <v>35751</v>
      </c>
      <c r="E18" s="2" t="s">
        <v>7</v>
      </c>
      <c r="F18" t="s">
        <v>23</v>
      </c>
      <c r="H18">
        <v>24</v>
      </c>
      <c r="J18" t="s">
        <v>54</v>
      </c>
      <c r="K18">
        <v>2.4</v>
      </c>
    </row>
    <row r="19" spans="1:11" x14ac:dyDescent="0.25">
      <c r="A19">
        <v>500785891</v>
      </c>
      <c r="B19" t="s">
        <v>123</v>
      </c>
      <c r="C19" t="s">
        <v>124</v>
      </c>
      <c r="D19" s="2">
        <v>37931</v>
      </c>
      <c r="E19" s="2" t="s">
        <v>7</v>
      </c>
      <c r="F19" t="s">
        <v>30</v>
      </c>
      <c r="H19">
        <v>96</v>
      </c>
      <c r="J19" t="s">
        <v>35</v>
      </c>
      <c r="K19">
        <v>2.6</v>
      </c>
    </row>
    <row r="20" spans="1:11" x14ac:dyDescent="0.25">
      <c r="A20">
        <v>500721457</v>
      </c>
      <c r="B20" t="s">
        <v>112</v>
      </c>
      <c r="C20" t="s">
        <v>113</v>
      </c>
      <c r="D20" s="2">
        <v>32607</v>
      </c>
      <c r="E20" s="2" t="s">
        <v>7</v>
      </c>
      <c r="F20" t="s">
        <v>11</v>
      </c>
      <c r="H20">
        <v>31</v>
      </c>
      <c r="I20" t="s">
        <v>55</v>
      </c>
      <c r="J20" t="s">
        <v>43</v>
      </c>
      <c r="K20">
        <v>3.1</v>
      </c>
    </row>
    <row r="21" spans="1:11" x14ac:dyDescent="0.25">
      <c r="A21">
        <v>500740892</v>
      </c>
      <c r="B21" t="s">
        <v>96</v>
      </c>
      <c r="C21" t="s">
        <v>97</v>
      </c>
      <c r="D21" s="2">
        <v>36712</v>
      </c>
      <c r="E21" s="2" t="s">
        <v>7</v>
      </c>
      <c r="F21" t="s">
        <v>22</v>
      </c>
      <c r="H21">
        <v>32</v>
      </c>
      <c r="J21" t="s">
        <v>35</v>
      </c>
      <c r="K21">
        <v>3</v>
      </c>
    </row>
    <row r="22" spans="1:11" x14ac:dyDescent="0.25">
      <c r="A22">
        <v>500780470</v>
      </c>
      <c r="B22" t="s">
        <v>127</v>
      </c>
      <c r="C22" t="s">
        <v>128</v>
      </c>
      <c r="D22" s="2">
        <v>37291</v>
      </c>
      <c r="E22" s="2" t="s">
        <v>15</v>
      </c>
      <c r="F22" t="s">
        <v>31</v>
      </c>
      <c r="H22">
        <v>32</v>
      </c>
      <c r="I22" t="s">
        <v>56</v>
      </c>
      <c r="J22" t="s">
        <v>50</v>
      </c>
      <c r="K22">
        <v>3.3</v>
      </c>
    </row>
    <row r="23" spans="1:11" x14ac:dyDescent="0.25">
      <c r="A23">
        <v>500774629</v>
      </c>
      <c r="B23" t="s">
        <v>106</v>
      </c>
      <c r="C23" t="s">
        <v>107</v>
      </c>
      <c r="D23" s="2">
        <v>36544</v>
      </c>
      <c r="E23" s="2" t="s">
        <v>7</v>
      </c>
      <c r="F23" t="s">
        <v>11</v>
      </c>
      <c r="H23">
        <v>59</v>
      </c>
      <c r="I23" t="s">
        <v>57</v>
      </c>
      <c r="J23" t="s">
        <v>41</v>
      </c>
      <c r="K23">
        <v>3.2</v>
      </c>
    </row>
    <row r="24" spans="1:11" x14ac:dyDescent="0.25">
      <c r="A24">
        <v>500706408</v>
      </c>
      <c r="B24" t="s">
        <v>140</v>
      </c>
      <c r="C24" t="s">
        <v>141</v>
      </c>
      <c r="D24" s="2">
        <v>35551</v>
      </c>
      <c r="E24" s="2" t="s">
        <v>7</v>
      </c>
      <c r="F24" t="s">
        <v>19</v>
      </c>
      <c r="H24">
        <v>0</v>
      </c>
      <c r="I24" t="s">
        <v>58</v>
      </c>
      <c r="J24" t="s">
        <v>46</v>
      </c>
      <c r="K24">
        <v>3.4</v>
      </c>
    </row>
    <row r="25" spans="1:11" x14ac:dyDescent="0.25">
      <c r="A25">
        <v>500776051</v>
      </c>
      <c r="B25" t="s">
        <v>104</v>
      </c>
      <c r="C25" t="s">
        <v>105</v>
      </c>
      <c r="D25" s="2">
        <v>37764</v>
      </c>
      <c r="E25" s="2" t="s">
        <v>7</v>
      </c>
      <c r="F25" t="s">
        <v>18</v>
      </c>
      <c r="H25">
        <v>64</v>
      </c>
      <c r="J25" t="s">
        <v>59</v>
      </c>
      <c r="K25">
        <v>3.7</v>
      </c>
    </row>
    <row r="26" spans="1:11" x14ac:dyDescent="0.25">
      <c r="A26">
        <v>500715130</v>
      </c>
      <c r="B26" t="s">
        <v>86</v>
      </c>
      <c r="C26" t="s">
        <v>87</v>
      </c>
      <c r="D26" s="2">
        <v>37886</v>
      </c>
      <c r="E26" s="2" t="s">
        <v>7</v>
      </c>
      <c r="F26" t="s">
        <v>22</v>
      </c>
      <c r="H26">
        <v>64</v>
      </c>
      <c r="I26" t="s">
        <v>60</v>
      </c>
      <c r="J26" t="s">
        <v>35</v>
      </c>
      <c r="K26">
        <v>3.5</v>
      </c>
    </row>
    <row r="27" spans="1:11" x14ac:dyDescent="0.25">
      <c r="A27">
        <v>500767031</v>
      </c>
      <c r="B27" t="s">
        <v>84</v>
      </c>
      <c r="C27" t="s">
        <v>85</v>
      </c>
      <c r="D27" s="2">
        <v>37544</v>
      </c>
      <c r="E27" s="2" t="s">
        <v>15</v>
      </c>
      <c r="F27" t="s">
        <v>16</v>
      </c>
      <c r="H27">
        <v>24</v>
      </c>
      <c r="I27" t="s">
        <v>61</v>
      </c>
      <c r="J27" t="s">
        <v>35</v>
      </c>
      <c r="K27">
        <v>3.5</v>
      </c>
    </row>
    <row r="28" spans="1:11" x14ac:dyDescent="0.25">
      <c r="A28">
        <v>500758326</v>
      </c>
      <c r="B28" t="s">
        <v>100</v>
      </c>
      <c r="C28" t="s">
        <v>101</v>
      </c>
      <c r="D28" s="2">
        <v>38014</v>
      </c>
      <c r="E28" s="2" t="s">
        <v>7</v>
      </c>
      <c r="F28" t="s">
        <v>8</v>
      </c>
      <c r="H28">
        <v>88</v>
      </c>
      <c r="I28" t="s">
        <v>62</v>
      </c>
      <c r="J28" t="s">
        <v>48</v>
      </c>
      <c r="K28">
        <v>3.6</v>
      </c>
    </row>
    <row r="29" spans="1:11" x14ac:dyDescent="0.25">
      <c r="A29">
        <v>500774473</v>
      </c>
      <c r="B29" t="s">
        <v>114</v>
      </c>
      <c r="C29" t="s">
        <v>115</v>
      </c>
      <c r="D29" s="2">
        <v>36308</v>
      </c>
      <c r="E29" s="2" t="s">
        <v>7</v>
      </c>
      <c r="F29" t="s">
        <v>30</v>
      </c>
      <c r="H29">
        <v>39</v>
      </c>
      <c r="I29" t="s">
        <v>63</v>
      </c>
      <c r="J29" t="s">
        <v>44</v>
      </c>
      <c r="K29">
        <v>1</v>
      </c>
    </row>
    <row r="30" spans="1:11" x14ac:dyDescent="0.25">
      <c r="A30">
        <v>500756627</v>
      </c>
      <c r="B30" t="s">
        <v>145</v>
      </c>
      <c r="C30" t="s">
        <v>146</v>
      </c>
      <c r="D30" s="2">
        <v>36758</v>
      </c>
      <c r="E30" s="2" t="s">
        <v>7</v>
      </c>
      <c r="F30" t="s">
        <v>11</v>
      </c>
      <c r="H30">
        <v>100</v>
      </c>
      <c r="J30" t="s">
        <v>64</v>
      </c>
      <c r="K30">
        <v>1.2</v>
      </c>
    </row>
    <row r="31" spans="1:11" x14ac:dyDescent="0.25">
      <c r="A31">
        <v>500783100</v>
      </c>
      <c r="B31" t="s">
        <v>147</v>
      </c>
      <c r="C31" t="s">
        <v>83</v>
      </c>
      <c r="D31" s="2">
        <v>37386</v>
      </c>
      <c r="E31" s="2" t="s">
        <v>7</v>
      </c>
      <c r="F31" t="s">
        <v>14</v>
      </c>
      <c r="H31">
        <v>80</v>
      </c>
      <c r="J31" t="s">
        <v>65</v>
      </c>
      <c r="K31">
        <v>1.3</v>
      </c>
    </row>
    <row r="32" spans="1:11" x14ac:dyDescent="0.25">
      <c r="A32">
        <v>500771902</v>
      </c>
      <c r="B32" t="s">
        <v>148</v>
      </c>
      <c r="C32" t="s">
        <v>149</v>
      </c>
      <c r="D32" s="2">
        <v>37412</v>
      </c>
      <c r="E32" s="2" t="s">
        <v>15</v>
      </c>
      <c r="F32" t="s">
        <v>32</v>
      </c>
      <c r="H32">
        <v>36</v>
      </c>
      <c r="J32" t="s">
        <v>35</v>
      </c>
      <c r="K32">
        <v>3</v>
      </c>
    </row>
    <row r="35" spans="1:1" x14ac:dyDescent="0.25">
      <c r="A35" s="16"/>
    </row>
  </sheetData>
  <mergeCells count="1">
    <mergeCell ref="A1:K1"/>
  </mergeCells>
  <pageMargins left="0.7" right="0.7" top="0.75" bottom="0.75" header="0.3" footer="0.3"/>
  <pageSetup scale="67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E1778-73A8-4AD8-85D0-66DD1117578D}">
  <sheetPr>
    <pageSetUpPr fitToPage="1"/>
  </sheetPr>
  <dimension ref="A1:K36"/>
  <sheetViews>
    <sheetView workbookViewId="0">
      <selection activeCell="F31" sqref="F31"/>
    </sheetView>
  </sheetViews>
  <sheetFormatPr defaultRowHeight="15" x14ac:dyDescent="0.25"/>
  <cols>
    <col min="1" max="1" width="14.85546875" customWidth="1"/>
    <col min="4" max="4" width="10.7109375" bestFit="1" customWidth="1"/>
    <col min="6" max="6" width="31.42578125" bestFit="1" customWidth="1"/>
    <col min="7" max="7" width="10.85546875" bestFit="1" customWidth="1"/>
    <col min="9" max="9" width="19.140625" bestFit="1" customWidth="1"/>
    <col min="10" max="10" width="22.42578125" bestFit="1" customWidth="1"/>
    <col min="13" max="13" width="12.28515625" customWidth="1"/>
    <col min="14" max="14" width="11.42578125" customWidth="1"/>
  </cols>
  <sheetData>
    <row r="1" spans="1:11" x14ac:dyDescent="0.25">
      <c r="A1" t="s">
        <v>0</v>
      </c>
      <c r="B1" t="s">
        <v>80</v>
      </c>
      <c r="C1" t="s">
        <v>81</v>
      </c>
      <c r="D1" s="2" t="s">
        <v>1</v>
      </c>
      <c r="E1" s="2" t="s">
        <v>3</v>
      </c>
      <c r="F1" t="s">
        <v>4</v>
      </c>
      <c r="G1" t="s">
        <v>5</v>
      </c>
      <c r="H1" t="s">
        <v>6</v>
      </c>
      <c r="I1" t="s">
        <v>33</v>
      </c>
      <c r="J1" t="s">
        <v>34</v>
      </c>
      <c r="K1" t="s">
        <v>131</v>
      </c>
    </row>
    <row r="2" spans="1:11" x14ac:dyDescent="0.25">
      <c r="A2">
        <v>500721044</v>
      </c>
      <c r="B2" t="s">
        <v>82</v>
      </c>
      <c r="C2" t="s">
        <v>83</v>
      </c>
      <c r="D2" s="2">
        <v>37692</v>
      </c>
      <c r="E2" s="2" t="s">
        <v>7</v>
      </c>
      <c r="F2" t="s">
        <v>8</v>
      </c>
      <c r="H2">
        <v>96</v>
      </c>
      <c r="J2" t="s">
        <v>35</v>
      </c>
      <c r="K2">
        <v>4</v>
      </c>
    </row>
    <row r="3" spans="1:11" x14ac:dyDescent="0.25">
      <c r="A3">
        <v>500762703</v>
      </c>
      <c r="B3" t="s">
        <v>88</v>
      </c>
      <c r="C3" t="s">
        <v>89</v>
      </c>
      <c r="D3" s="2">
        <v>37958</v>
      </c>
      <c r="E3" s="2" t="s">
        <v>7</v>
      </c>
      <c r="F3" t="s">
        <v>10</v>
      </c>
      <c r="H3">
        <v>16</v>
      </c>
      <c r="I3" t="s">
        <v>37</v>
      </c>
      <c r="J3" t="s">
        <v>38</v>
      </c>
      <c r="K3">
        <v>3.7</v>
      </c>
    </row>
    <row r="4" spans="1:11" x14ac:dyDescent="0.25">
      <c r="A4">
        <v>500768060</v>
      </c>
      <c r="B4" t="s">
        <v>108</v>
      </c>
      <c r="C4" t="s">
        <v>109</v>
      </c>
      <c r="D4" s="2">
        <v>36550</v>
      </c>
      <c r="E4" s="2" t="s">
        <v>7</v>
      </c>
      <c r="F4" t="s">
        <v>11</v>
      </c>
      <c r="H4">
        <v>16</v>
      </c>
      <c r="J4" t="s">
        <v>39</v>
      </c>
      <c r="K4">
        <v>3.9</v>
      </c>
    </row>
    <row r="5" spans="1:11" x14ac:dyDescent="0.25">
      <c r="A5">
        <v>500760362</v>
      </c>
      <c r="B5" t="s">
        <v>133</v>
      </c>
      <c r="C5" t="s">
        <v>134</v>
      </c>
      <c r="D5" s="2">
        <v>36032</v>
      </c>
      <c r="E5" s="2" t="s">
        <v>7</v>
      </c>
      <c r="F5" t="s">
        <v>14</v>
      </c>
      <c r="G5" t="s">
        <v>11</v>
      </c>
      <c r="H5">
        <v>28</v>
      </c>
      <c r="J5" t="s">
        <v>40</v>
      </c>
      <c r="K5">
        <v>2.8</v>
      </c>
    </row>
    <row r="6" spans="1:11" x14ac:dyDescent="0.25">
      <c r="A6">
        <v>500781909</v>
      </c>
      <c r="B6" t="s">
        <v>94</v>
      </c>
      <c r="C6" t="s">
        <v>95</v>
      </c>
      <c r="D6" s="2">
        <v>32862</v>
      </c>
      <c r="E6" s="2" t="s">
        <v>15</v>
      </c>
      <c r="F6" t="s">
        <v>16</v>
      </c>
      <c r="H6">
        <v>6</v>
      </c>
      <c r="J6" t="s">
        <v>42</v>
      </c>
      <c r="K6">
        <v>2.5</v>
      </c>
    </row>
    <row r="7" spans="1:11" x14ac:dyDescent="0.25">
      <c r="A7">
        <v>500772696</v>
      </c>
      <c r="B7" t="s">
        <v>135</v>
      </c>
      <c r="C7" t="s">
        <v>83</v>
      </c>
      <c r="D7" s="2">
        <v>34537</v>
      </c>
      <c r="E7" s="2" t="s">
        <v>7</v>
      </c>
      <c r="F7" t="s">
        <v>18</v>
      </c>
      <c r="H7">
        <v>31</v>
      </c>
      <c r="J7" t="s">
        <v>35</v>
      </c>
      <c r="K7">
        <v>2.7</v>
      </c>
    </row>
    <row r="8" spans="1:11" x14ac:dyDescent="0.25">
      <c r="A8">
        <v>500765229</v>
      </c>
      <c r="B8" t="s">
        <v>110</v>
      </c>
      <c r="C8" t="s">
        <v>111</v>
      </c>
      <c r="D8" s="2">
        <v>37025</v>
      </c>
      <c r="E8" s="2" t="s">
        <v>7</v>
      </c>
      <c r="F8" t="s">
        <v>20</v>
      </c>
      <c r="H8">
        <v>58</v>
      </c>
      <c r="J8" t="s">
        <v>35</v>
      </c>
      <c r="K8">
        <v>4</v>
      </c>
    </row>
    <row r="9" spans="1:11" x14ac:dyDescent="0.25">
      <c r="A9">
        <v>500568763</v>
      </c>
      <c r="B9" t="s">
        <v>119</v>
      </c>
      <c r="C9" t="s">
        <v>120</v>
      </c>
      <c r="D9" s="2">
        <v>37671</v>
      </c>
      <c r="E9" s="2" t="s">
        <v>7</v>
      </c>
      <c r="F9" t="s">
        <v>22</v>
      </c>
      <c r="H9">
        <v>40</v>
      </c>
      <c r="J9" t="s">
        <v>35</v>
      </c>
      <c r="K9">
        <v>1.7</v>
      </c>
    </row>
    <row r="10" spans="1:11" x14ac:dyDescent="0.25">
      <c r="A10">
        <v>500779654</v>
      </c>
      <c r="B10" t="s">
        <v>121</v>
      </c>
      <c r="C10" t="s">
        <v>122</v>
      </c>
      <c r="D10" s="2">
        <v>37081</v>
      </c>
      <c r="E10" s="2" t="s">
        <v>7</v>
      </c>
      <c r="F10" t="s">
        <v>24</v>
      </c>
      <c r="H10">
        <v>34</v>
      </c>
      <c r="I10" t="s">
        <v>45</v>
      </c>
      <c r="J10" t="s">
        <v>35</v>
      </c>
      <c r="K10">
        <v>1.5</v>
      </c>
    </row>
    <row r="11" spans="1:11" x14ac:dyDescent="0.25">
      <c r="A11">
        <v>500752285</v>
      </c>
      <c r="B11" t="s">
        <v>125</v>
      </c>
      <c r="C11" t="s">
        <v>126</v>
      </c>
      <c r="D11" s="2">
        <v>23148</v>
      </c>
      <c r="E11" s="2" t="s">
        <v>15</v>
      </c>
      <c r="F11" t="s">
        <v>26</v>
      </c>
      <c r="H11">
        <v>56</v>
      </c>
      <c r="I11" t="s">
        <v>47</v>
      </c>
      <c r="J11" t="s">
        <v>35</v>
      </c>
      <c r="K11">
        <v>2</v>
      </c>
    </row>
    <row r="12" spans="1:11" x14ac:dyDescent="0.25">
      <c r="A12">
        <v>500755767</v>
      </c>
      <c r="B12" t="s">
        <v>98</v>
      </c>
      <c r="C12" t="s">
        <v>99</v>
      </c>
      <c r="D12" s="2">
        <v>36898</v>
      </c>
      <c r="E12" s="2" t="s">
        <v>7</v>
      </c>
      <c r="F12" t="s">
        <v>27</v>
      </c>
      <c r="H12">
        <v>94</v>
      </c>
      <c r="J12" t="s">
        <v>49</v>
      </c>
      <c r="K12">
        <v>2.2999999999999998</v>
      </c>
    </row>
    <row r="13" spans="1:11" x14ac:dyDescent="0.25">
      <c r="A13">
        <v>500743575</v>
      </c>
      <c r="B13" t="s">
        <v>90</v>
      </c>
      <c r="C13" t="s">
        <v>91</v>
      </c>
      <c r="D13" s="2">
        <v>37150</v>
      </c>
      <c r="E13" s="2" t="s">
        <v>7</v>
      </c>
      <c r="F13" t="s">
        <v>21</v>
      </c>
      <c r="H13">
        <v>0</v>
      </c>
      <c r="J13" t="s">
        <v>51</v>
      </c>
      <c r="K13">
        <v>2.2000000000000002</v>
      </c>
    </row>
    <row r="14" spans="1:11" x14ac:dyDescent="0.25">
      <c r="A14">
        <v>500787578</v>
      </c>
      <c r="B14" t="s">
        <v>116</v>
      </c>
      <c r="C14" t="s">
        <v>117</v>
      </c>
      <c r="D14" s="2">
        <v>37687</v>
      </c>
      <c r="E14" s="2" t="s">
        <v>7</v>
      </c>
      <c r="F14" t="s">
        <v>19</v>
      </c>
      <c r="H14">
        <v>24</v>
      </c>
      <c r="I14" t="s">
        <v>52</v>
      </c>
      <c r="J14" t="s">
        <v>35</v>
      </c>
      <c r="K14">
        <v>1.8</v>
      </c>
    </row>
    <row r="15" spans="1:11" x14ac:dyDescent="0.25">
      <c r="A15">
        <v>500719984</v>
      </c>
      <c r="B15" t="s">
        <v>92</v>
      </c>
      <c r="C15" t="s">
        <v>93</v>
      </c>
      <c r="D15" s="2">
        <v>36373</v>
      </c>
      <c r="E15" s="2" t="s">
        <v>7</v>
      </c>
      <c r="F15" t="s">
        <v>28</v>
      </c>
      <c r="H15">
        <v>84</v>
      </c>
      <c r="I15" t="s">
        <v>53</v>
      </c>
      <c r="J15" t="s">
        <v>35</v>
      </c>
      <c r="K15">
        <v>1.9</v>
      </c>
    </row>
    <row r="16" spans="1:11" x14ac:dyDescent="0.25">
      <c r="A16">
        <v>500742634</v>
      </c>
      <c r="B16" t="s">
        <v>118</v>
      </c>
      <c r="C16" t="s">
        <v>105</v>
      </c>
      <c r="D16" s="2">
        <v>36734</v>
      </c>
      <c r="E16" s="2" t="s">
        <v>15</v>
      </c>
      <c r="F16" t="s">
        <v>29</v>
      </c>
      <c r="H16">
        <v>60</v>
      </c>
      <c r="J16" t="s">
        <v>35</v>
      </c>
      <c r="K16">
        <v>2.1</v>
      </c>
    </row>
    <row r="17" spans="1:11" x14ac:dyDescent="0.25">
      <c r="A17">
        <v>500765840</v>
      </c>
      <c r="B17" t="s">
        <v>102</v>
      </c>
      <c r="C17" t="s">
        <v>103</v>
      </c>
      <c r="D17" s="2">
        <v>35751</v>
      </c>
      <c r="E17" s="2" t="s">
        <v>7</v>
      </c>
      <c r="F17" t="s">
        <v>23</v>
      </c>
      <c r="H17">
        <v>24</v>
      </c>
      <c r="J17" t="s">
        <v>54</v>
      </c>
      <c r="K17">
        <v>2.4</v>
      </c>
    </row>
    <row r="18" spans="1:11" x14ac:dyDescent="0.25">
      <c r="A18">
        <v>500785891</v>
      </c>
      <c r="B18" t="s">
        <v>123</v>
      </c>
      <c r="C18" t="s">
        <v>124</v>
      </c>
      <c r="D18" s="2">
        <v>37931</v>
      </c>
      <c r="E18" s="2" t="s">
        <v>7</v>
      </c>
      <c r="F18" t="s">
        <v>30</v>
      </c>
      <c r="H18">
        <v>96</v>
      </c>
      <c r="J18" t="s">
        <v>35</v>
      </c>
      <c r="K18">
        <v>2.6</v>
      </c>
    </row>
    <row r="19" spans="1:11" x14ac:dyDescent="0.25">
      <c r="A19">
        <v>500721457</v>
      </c>
      <c r="B19" t="s">
        <v>112</v>
      </c>
      <c r="C19" t="s">
        <v>113</v>
      </c>
      <c r="D19" s="2">
        <v>32607</v>
      </c>
      <c r="E19" s="2" t="s">
        <v>7</v>
      </c>
      <c r="F19" t="s">
        <v>11</v>
      </c>
      <c r="H19">
        <v>31</v>
      </c>
      <c r="I19" t="s">
        <v>55</v>
      </c>
      <c r="J19" t="s">
        <v>43</v>
      </c>
      <c r="K19">
        <v>3.1</v>
      </c>
    </row>
    <row r="20" spans="1:11" x14ac:dyDescent="0.25">
      <c r="A20">
        <v>500740892</v>
      </c>
      <c r="B20" t="s">
        <v>96</v>
      </c>
      <c r="C20" t="s">
        <v>97</v>
      </c>
      <c r="D20" s="2">
        <v>36712</v>
      </c>
      <c r="E20" s="2" t="s">
        <v>7</v>
      </c>
      <c r="F20" t="s">
        <v>22</v>
      </c>
      <c r="H20">
        <v>32</v>
      </c>
      <c r="J20" t="s">
        <v>35</v>
      </c>
      <c r="K20">
        <v>3</v>
      </c>
    </row>
    <row r="21" spans="1:11" x14ac:dyDescent="0.25">
      <c r="A21">
        <v>500780470</v>
      </c>
      <c r="B21" t="s">
        <v>127</v>
      </c>
      <c r="C21" t="s">
        <v>128</v>
      </c>
      <c r="D21" s="2">
        <v>37291</v>
      </c>
      <c r="E21" s="2" t="s">
        <v>15</v>
      </c>
      <c r="F21" t="s">
        <v>31</v>
      </c>
      <c r="H21">
        <v>32</v>
      </c>
      <c r="I21" t="s">
        <v>56</v>
      </c>
      <c r="J21" t="s">
        <v>50</v>
      </c>
      <c r="K21">
        <v>3.3</v>
      </c>
    </row>
    <row r="22" spans="1:11" x14ac:dyDescent="0.25">
      <c r="A22">
        <v>500774629</v>
      </c>
      <c r="B22" t="s">
        <v>106</v>
      </c>
      <c r="C22" t="s">
        <v>107</v>
      </c>
      <c r="D22" s="2">
        <v>36544</v>
      </c>
      <c r="E22" s="2" t="s">
        <v>7</v>
      </c>
      <c r="F22" t="s">
        <v>11</v>
      </c>
      <c r="H22">
        <v>59</v>
      </c>
      <c r="I22" t="s">
        <v>57</v>
      </c>
      <c r="J22" t="s">
        <v>41</v>
      </c>
      <c r="K22">
        <v>3.2</v>
      </c>
    </row>
    <row r="23" spans="1:11" x14ac:dyDescent="0.25">
      <c r="A23">
        <v>500706408</v>
      </c>
      <c r="B23" t="s">
        <v>140</v>
      </c>
      <c r="C23" t="s">
        <v>141</v>
      </c>
      <c r="D23" s="2">
        <v>35551</v>
      </c>
      <c r="E23" s="2" t="s">
        <v>7</v>
      </c>
      <c r="F23" t="s">
        <v>19</v>
      </c>
      <c r="H23">
        <v>0</v>
      </c>
      <c r="I23" t="s">
        <v>58</v>
      </c>
      <c r="J23" t="s">
        <v>46</v>
      </c>
      <c r="K23">
        <v>3.4</v>
      </c>
    </row>
    <row r="24" spans="1:11" x14ac:dyDescent="0.25">
      <c r="A24">
        <v>500776051</v>
      </c>
      <c r="B24" t="s">
        <v>104</v>
      </c>
      <c r="C24" t="s">
        <v>105</v>
      </c>
      <c r="D24" s="2">
        <v>37764</v>
      </c>
      <c r="E24" s="2" t="s">
        <v>7</v>
      </c>
      <c r="F24" t="s">
        <v>18</v>
      </c>
      <c r="H24">
        <v>64</v>
      </c>
      <c r="J24" t="s">
        <v>59</v>
      </c>
      <c r="K24">
        <v>3.7</v>
      </c>
    </row>
    <row r="25" spans="1:11" x14ac:dyDescent="0.25">
      <c r="A25">
        <v>500715130</v>
      </c>
      <c r="B25" t="s">
        <v>86</v>
      </c>
      <c r="C25" t="s">
        <v>87</v>
      </c>
      <c r="D25" s="2">
        <v>37886</v>
      </c>
      <c r="E25" s="2" t="s">
        <v>7</v>
      </c>
      <c r="F25" t="s">
        <v>22</v>
      </c>
      <c r="H25">
        <v>64</v>
      </c>
      <c r="I25" t="s">
        <v>60</v>
      </c>
      <c r="J25" t="s">
        <v>35</v>
      </c>
      <c r="K25">
        <v>3.5</v>
      </c>
    </row>
    <row r="26" spans="1:11" x14ac:dyDescent="0.25">
      <c r="A26">
        <v>500767031</v>
      </c>
      <c r="B26" t="s">
        <v>84</v>
      </c>
      <c r="C26" t="s">
        <v>85</v>
      </c>
      <c r="D26" s="2">
        <v>37544</v>
      </c>
      <c r="E26" s="2" t="s">
        <v>15</v>
      </c>
      <c r="F26" t="s">
        <v>16</v>
      </c>
      <c r="H26">
        <v>24</v>
      </c>
      <c r="I26" t="s">
        <v>61</v>
      </c>
      <c r="J26" t="s">
        <v>35</v>
      </c>
      <c r="K26">
        <v>3.5</v>
      </c>
    </row>
    <row r="27" spans="1:11" x14ac:dyDescent="0.25">
      <c r="A27">
        <v>500758326</v>
      </c>
      <c r="B27" t="s">
        <v>100</v>
      </c>
      <c r="C27" t="s">
        <v>101</v>
      </c>
      <c r="D27" s="2">
        <v>38014</v>
      </c>
      <c r="E27" s="2" t="s">
        <v>7</v>
      </c>
      <c r="F27" t="s">
        <v>8</v>
      </c>
      <c r="H27">
        <v>88</v>
      </c>
      <c r="I27" t="s">
        <v>62</v>
      </c>
      <c r="J27" t="s">
        <v>48</v>
      </c>
      <c r="K27">
        <v>3.6</v>
      </c>
    </row>
    <row r="28" spans="1:11" x14ac:dyDescent="0.25">
      <c r="A28">
        <v>500774473</v>
      </c>
      <c r="B28" t="s">
        <v>114</v>
      </c>
      <c r="C28" t="s">
        <v>115</v>
      </c>
      <c r="D28" s="2">
        <v>36308</v>
      </c>
      <c r="E28" s="2" t="s">
        <v>7</v>
      </c>
      <c r="F28" t="s">
        <v>30</v>
      </c>
      <c r="H28">
        <v>39</v>
      </c>
      <c r="I28" t="s">
        <v>63</v>
      </c>
      <c r="J28" t="s">
        <v>44</v>
      </c>
      <c r="K28">
        <v>1</v>
      </c>
    </row>
    <row r="29" spans="1:11" x14ac:dyDescent="0.25">
      <c r="A29">
        <v>500756627</v>
      </c>
      <c r="B29" t="s">
        <v>145</v>
      </c>
      <c r="C29" t="s">
        <v>146</v>
      </c>
      <c r="D29" s="2">
        <v>36758</v>
      </c>
      <c r="E29" s="2" t="s">
        <v>7</v>
      </c>
      <c r="F29" t="s">
        <v>11</v>
      </c>
      <c r="H29">
        <v>100</v>
      </c>
      <c r="J29" t="s">
        <v>64</v>
      </c>
      <c r="K29">
        <v>1.2</v>
      </c>
    </row>
    <row r="30" spans="1:11" x14ac:dyDescent="0.25">
      <c r="A30">
        <v>500783100</v>
      </c>
      <c r="B30" t="s">
        <v>147</v>
      </c>
      <c r="C30" t="s">
        <v>83</v>
      </c>
      <c r="D30" s="2">
        <v>37386</v>
      </c>
      <c r="E30" s="2" t="s">
        <v>7</v>
      </c>
      <c r="F30" t="s">
        <v>14</v>
      </c>
      <c r="H30">
        <v>80</v>
      </c>
      <c r="J30" t="s">
        <v>65</v>
      </c>
      <c r="K30">
        <v>1.3</v>
      </c>
    </row>
    <row r="31" spans="1:11" x14ac:dyDescent="0.25">
      <c r="A31">
        <v>500771902</v>
      </c>
      <c r="B31" t="s">
        <v>148</v>
      </c>
      <c r="C31" t="s">
        <v>149</v>
      </c>
      <c r="D31" s="2">
        <v>37412</v>
      </c>
      <c r="E31" s="2" t="s">
        <v>15</v>
      </c>
      <c r="F31" t="s">
        <v>32</v>
      </c>
      <c r="H31">
        <v>36</v>
      </c>
      <c r="J31" t="s">
        <v>35</v>
      </c>
      <c r="K31">
        <v>3</v>
      </c>
    </row>
    <row r="33" spans="1:11" x14ac:dyDescent="0.25">
      <c r="A33" s="27" t="s">
        <v>199</v>
      </c>
    </row>
    <row r="34" spans="1:11" x14ac:dyDescent="0.25">
      <c r="A34" s="29" t="s">
        <v>283</v>
      </c>
      <c r="B34" s="18"/>
      <c r="C34" s="18"/>
      <c r="D34" s="18"/>
      <c r="E34" s="18"/>
      <c r="F34" s="18"/>
      <c r="G34" s="18"/>
      <c r="H34" s="18"/>
      <c r="I34" s="18"/>
      <c r="J34" s="18"/>
      <c r="K34" s="19"/>
    </row>
    <row r="35" spans="1:11" x14ac:dyDescent="0.25">
      <c r="A35" s="20" t="s">
        <v>303</v>
      </c>
      <c r="B35" s="21"/>
      <c r="C35" s="21"/>
      <c r="D35" s="21"/>
      <c r="E35" s="21"/>
      <c r="F35" s="21"/>
      <c r="G35" s="21"/>
      <c r="H35" s="21"/>
      <c r="I35" s="21"/>
      <c r="J35" s="21"/>
      <c r="K35" s="22"/>
    </row>
    <row r="36" spans="1:11" x14ac:dyDescent="0.25">
      <c r="A36" s="23" t="s">
        <v>284</v>
      </c>
      <c r="B36" s="24"/>
      <c r="C36" s="24"/>
      <c r="D36" s="24"/>
      <c r="E36" s="24"/>
      <c r="F36" s="24"/>
      <c r="G36" s="24"/>
      <c r="H36" s="24"/>
      <c r="I36" s="24"/>
      <c r="J36" s="24"/>
      <c r="K36" s="25"/>
    </row>
  </sheetData>
  <conditionalFormatting sqref="K2:K31">
    <cfRule type="top10" dxfId="3" priority="1" percent="1" rank="15"/>
  </conditionalFormatting>
  <conditionalFormatting sqref="K38:K1048576 K1:K32">
    <cfRule type="top10" dxfId="2" priority="2" percent="1" rank="15"/>
  </conditionalFormatting>
  <pageMargins left="0.7" right="0.7" top="0.75" bottom="0.5" header="0.3" footer="0.3"/>
  <pageSetup scale="82" fitToHeight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1904-4EC7-47FD-87D2-6367402FA1CB}">
  <sheetPr>
    <pageSetUpPr fitToPage="1"/>
  </sheetPr>
  <dimension ref="A1:K32"/>
  <sheetViews>
    <sheetView workbookViewId="0">
      <selection activeCell="G38" sqref="G38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4" max="4" width="10.7109375" bestFit="1" customWidth="1"/>
    <col min="5" max="5" width="6" bestFit="1" customWidth="1"/>
    <col min="6" max="6" width="31.42578125" bestFit="1" customWidth="1"/>
    <col min="7" max="7" width="10.85546875" bestFit="1" customWidth="1"/>
    <col min="8" max="8" width="14.42578125" bestFit="1" customWidth="1"/>
    <col min="9" max="9" width="19.140625" bestFit="1" customWidth="1"/>
    <col min="10" max="10" width="22.42578125" bestFit="1" customWidth="1"/>
    <col min="11" max="11" width="4.7109375" bestFit="1" customWidth="1"/>
    <col min="13" max="13" width="10.5703125" bestFit="1" customWidth="1"/>
  </cols>
  <sheetData>
    <row r="1" spans="1:11" x14ac:dyDescent="0.25">
      <c r="A1" s="33" t="s">
        <v>202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t="s">
        <v>0</v>
      </c>
      <c r="B2" t="s">
        <v>80</v>
      </c>
      <c r="C2" t="s">
        <v>81</v>
      </c>
      <c r="D2" s="2" t="s">
        <v>1</v>
      </c>
      <c r="E2" s="2" t="s">
        <v>3</v>
      </c>
      <c r="F2" t="s">
        <v>4</v>
      </c>
      <c r="G2" t="s">
        <v>5</v>
      </c>
      <c r="H2" t="s">
        <v>6</v>
      </c>
      <c r="I2" t="s">
        <v>33</v>
      </c>
      <c r="J2" t="s">
        <v>34</v>
      </c>
      <c r="K2" t="s">
        <v>131</v>
      </c>
    </row>
    <row r="3" spans="1:11" x14ac:dyDescent="0.25">
      <c r="A3">
        <v>500721044</v>
      </c>
      <c r="B3" t="s">
        <v>82</v>
      </c>
      <c r="C3" t="s">
        <v>83</v>
      </c>
      <c r="D3" s="2">
        <v>37692</v>
      </c>
      <c r="E3" s="2" t="s">
        <v>7</v>
      </c>
      <c r="F3" t="s">
        <v>8</v>
      </c>
      <c r="H3">
        <v>96</v>
      </c>
      <c r="J3" t="s">
        <v>35</v>
      </c>
      <c r="K3">
        <v>4</v>
      </c>
    </row>
    <row r="4" spans="1:11" x14ac:dyDescent="0.25">
      <c r="A4">
        <v>500762703</v>
      </c>
      <c r="B4" t="s">
        <v>88</v>
      </c>
      <c r="C4" t="s">
        <v>89</v>
      </c>
      <c r="D4" s="2">
        <v>37958</v>
      </c>
      <c r="E4" s="2" t="s">
        <v>7</v>
      </c>
      <c r="F4" t="s">
        <v>10</v>
      </c>
      <c r="H4">
        <v>16</v>
      </c>
      <c r="I4" t="s">
        <v>37</v>
      </c>
      <c r="J4" t="s">
        <v>38</v>
      </c>
      <c r="K4">
        <v>3.7</v>
      </c>
    </row>
    <row r="5" spans="1:11" x14ac:dyDescent="0.25">
      <c r="A5">
        <v>500768060</v>
      </c>
      <c r="B5" t="s">
        <v>108</v>
      </c>
      <c r="C5" t="s">
        <v>109</v>
      </c>
      <c r="D5" s="2">
        <v>36550</v>
      </c>
      <c r="E5" s="2" t="s">
        <v>7</v>
      </c>
      <c r="F5" t="s">
        <v>11</v>
      </c>
      <c r="H5">
        <v>16</v>
      </c>
      <c r="J5" t="s">
        <v>39</v>
      </c>
      <c r="K5">
        <v>3.9</v>
      </c>
    </row>
    <row r="6" spans="1:11" x14ac:dyDescent="0.25">
      <c r="A6">
        <v>500760362</v>
      </c>
      <c r="B6" t="s">
        <v>133</v>
      </c>
      <c r="C6" t="s">
        <v>134</v>
      </c>
      <c r="D6" s="2">
        <v>36032</v>
      </c>
      <c r="E6" s="2" t="s">
        <v>7</v>
      </c>
      <c r="F6" t="s">
        <v>14</v>
      </c>
      <c r="G6" t="s">
        <v>11</v>
      </c>
      <c r="H6">
        <v>28</v>
      </c>
      <c r="J6" t="s">
        <v>40</v>
      </c>
      <c r="K6">
        <v>2.8</v>
      </c>
    </row>
    <row r="7" spans="1:11" x14ac:dyDescent="0.25">
      <c r="A7">
        <v>500781909</v>
      </c>
      <c r="B7" t="s">
        <v>94</v>
      </c>
      <c r="C7" t="s">
        <v>95</v>
      </c>
      <c r="D7" s="2">
        <v>32862</v>
      </c>
      <c r="E7" s="2" t="s">
        <v>15</v>
      </c>
      <c r="F7" t="s">
        <v>16</v>
      </c>
      <c r="H7">
        <v>6</v>
      </c>
      <c r="J7" t="s">
        <v>42</v>
      </c>
      <c r="K7">
        <v>2.5</v>
      </c>
    </row>
    <row r="8" spans="1:11" x14ac:dyDescent="0.25">
      <c r="A8">
        <v>500772696</v>
      </c>
      <c r="B8" t="s">
        <v>135</v>
      </c>
      <c r="C8" t="s">
        <v>83</v>
      </c>
      <c r="D8" s="2">
        <v>34537</v>
      </c>
      <c r="E8" s="2" t="s">
        <v>7</v>
      </c>
      <c r="F8" t="s">
        <v>18</v>
      </c>
      <c r="H8">
        <v>31</v>
      </c>
      <c r="J8" t="s">
        <v>35</v>
      </c>
      <c r="K8">
        <v>2.7</v>
      </c>
    </row>
    <row r="9" spans="1:11" x14ac:dyDescent="0.25">
      <c r="A9">
        <v>500765229</v>
      </c>
      <c r="B9" t="s">
        <v>110</v>
      </c>
      <c r="C9" t="s">
        <v>111</v>
      </c>
      <c r="D9" s="2">
        <v>37025</v>
      </c>
      <c r="E9" s="2" t="s">
        <v>7</v>
      </c>
      <c r="F9" t="s">
        <v>20</v>
      </c>
      <c r="H9">
        <v>58</v>
      </c>
      <c r="J9" t="s">
        <v>35</v>
      </c>
      <c r="K9">
        <v>4</v>
      </c>
    </row>
    <row r="10" spans="1:11" x14ac:dyDescent="0.25">
      <c r="A10">
        <v>500568763</v>
      </c>
      <c r="B10" t="s">
        <v>119</v>
      </c>
      <c r="C10" t="s">
        <v>120</v>
      </c>
      <c r="D10" s="2">
        <v>37671</v>
      </c>
      <c r="E10" s="2" t="s">
        <v>7</v>
      </c>
      <c r="F10" t="s">
        <v>22</v>
      </c>
      <c r="H10">
        <v>40</v>
      </c>
      <c r="J10" t="s">
        <v>35</v>
      </c>
      <c r="K10">
        <v>1.7</v>
      </c>
    </row>
    <row r="11" spans="1:11" x14ac:dyDescent="0.25">
      <c r="A11">
        <v>500779654</v>
      </c>
      <c r="B11" t="s">
        <v>121</v>
      </c>
      <c r="C11" t="s">
        <v>122</v>
      </c>
      <c r="D11" s="2">
        <v>37081</v>
      </c>
      <c r="E11" s="2" t="s">
        <v>7</v>
      </c>
      <c r="F11" t="s">
        <v>24</v>
      </c>
      <c r="H11">
        <v>34</v>
      </c>
      <c r="I11" t="s">
        <v>45</v>
      </c>
      <c r="J11" t="s">
        <v>35</v>
      </c>
      <c r="K11">
        <v>1.5</v>
      </c>
    </row>
    <row r="12" spans="1:11" x14ac:dyDescent="0.25">
      <c r="A12">
        <v>500752285</v>
      </c>
      <c r="B12" t="s">
        <v>125</v>
      </c>
      <c r="C12" t="s">
        <v>126</v>
      </c>
      <c r="D12" s="2">
        <v>23148</v>
      </c>
      <c r="E12" s="2" t="s">
        <v>15</v>
      </c>
      <c r="F12" t="s">
        <v>26</v>
      </c>
      <c r="H12">
        <v>56</v>
      </c>
      <c r="I12" t="s">
        <v>47</v>
      </c>
      <c r="J12" t="s">
        <v>35</v>
      </c>
      <c r="K12">
        <v>2</v>
      </c>
    </row>
    <row r="13" spans="1:11" x14ac:dyDescent="0.25">
      <c r="A13">
        <v>500755767</v>
      </c>
      <c r="B13" t="s">
        <v>98</v>
      </c>
      <c r="C13" t="s">
        <v>99</v>
      </c>
      <c r="D13" s="2">
        <v>36898</v>
      </c>
      <c r="E13" s="2" t="s">
        <v>7</v>
      </c>
      <c r="F13" t="s">
        <v>27</v>
      </c>
      <c r="H13">
        <v>94</v>
      </c>
      <c r="J13" t="s">
        <v>49</v>
      </c>
      <c r="K13">
        <v>2.2999999999999998</v>
      </c>
    </row>
    <row r="14" spans="1:11" x14ac:dyDescent="0.25">
      <c r="A14">
        <v>500743575</v>
      </c>
      <c r="B14" t="s">
        <v>90</v>
      </c>
      <c r="C14" t="s">
        <v>91</v>
      </c>
      <c r="D14" s="2">
        <v>37150</v>
      </c>
      <c r="E14" s="2" t="s">
        <v>7</v>
      </c>
      <c r="F14" t="s">
        <v>21</v>
      </c>
      <c r="H14">
        <v>0</v>
      </c>
      <c r="J14" t="s">
        <v>51</v>
      </c>
      <c r="K14">
        <v>2.2000000000000002</v>
      </c>
    </row>
    <row r="15" spans="1:11" x14ac:dyDescent="0.25">
      <c r="A15">
        <v>500787578</v>
      </c>
      <c r="B15" t="s">
        <v>116</v>
      </c>
      <c r="C15" t="s">
        <v>117</v>
      </c>
      <c r="D15" s="2">
        <v>37687</v>
      </c>
      <c r="E15" s="2" t="s">
        <v>7</v>
      </c>
      <c r="F15" t="s">
        <v>19</v>
      </c>
      <c r="H15">
        <v>24</v>
      </c>
      <c r="I15" t="s">
        <v>52</v>
      </c>
      <c r="J15" t="s">
        <v>35</v>
      </c>
      <c r="K15">
        <v>1.8</v>
      </c>
    </row>
    <row r="16" spans="1:11" x14ac:dyDescent="0.25">
      <c r="A16">
        <v>500719984</v>
      </c>
      <c r="B16" t="s">
        <v>92</v>
      </c>
      <c r="C16" t="s">
        <v>93</v>
      </c>
      <c r="D16" s="2">
        <v>36373</v>
      </c>
      <c r="E16" s="2" t="s">
        <v>7</v>
      </c>
      <c r="F16" t="s">
        <v>28</v>
      </c>
      <c r="H16">
        <v>84</v>
      </c>
      <c r="I16" t="s">
        <v>53</v>
      </c>
      <c r="J16" t="s">
        <v>35</v>
      </c>
      <c r="K16">
        <v>1.9</v>
      </c>
    </row>
    <row r="17" spans="1:11" x14ac:dyDescent="0.25">
      <c r="A17">
        <v>500742634</v>
      </c>
      <c r="B17" t="s">
        <v>118</v>
      </c>
      <c r="C17" t="s">
        <v>105</v>
      </c>
      <c r="D17" s="2">
        <v>36734</v>
      </c>
      <c r="E17" s="2" t="s">
        <v>15</v>
      </c>
      <c r="F17" t="s">
        <v>29</v>
      </c>
      <c r="H17">
        <v>60</v>
      </c>
      <c r="J17" t="s">
        <v>35</v>
      </c>
      <c r="K17">
        <v>2.1</v>
      </c>
    </row>
    <row r="18" spans="1:11" x14ac:dyDescent="0.25">
      <c r="A18">
        <v>500765840</v>
      </c>
      <c r="B18" t="s">
        <v>102</v>
      </c>
      <c r="C18" t="s">
        <v>103</v>
      </c>
      <c r="D18" s="2">
        <v>35751</v>
      </c>
      <c r="E18" s="2" t="s">
        <v>7</v>
      </c>
      <c r="F18" t="s">
        <v>23</v>
      </c>
      <c r="H18">
        <v>24</v>
      </c>
      <c r="J18" t="s">
        <v>54</v>
      </c>
      <c r="K18">
        <v>2.4</v>
      </c>
    </row>
    <row r="19" spans="1:11" x14ac:dyDescent="0.25">
      <c r="A19">
        <v>500785891</v>
      </c>
      <c r="B19" t="s">
        <v>123</v>
      </c>
      <c r="C19" t="s">
        <v>124</v>
      </c>
      <c r="D19" s="2">
        <v>37931</v>
      </c>
      <c r="E19" s="2" t="s">
        <v>7</v>
      </c>
      <c r="F19" t="s">
        <v>30</v>
      </c>
      <c r="H19">
        <v>96</v>
      </c>
      <c r="J19" t="s">
        <v>35</v>
      </c>
      <c r="K19">
        <v>2.6</v>
      </c>
    </row>
    <row r="20" spans="1:11" x14ac:dyDescent="0.25">
      <c r="A20">
        <v>500721457</v>
      </c>
      <c r="B20" t="s">
        <v>112</v>
      </c>
      <c r="C20" t="s">
        <v>113</v>
      </c>
      <c r="D20" s="2">
        <v>32607</v>
      </c>
      <c r="E20" s="2" t="s">
        <v>7</v>
      </c>
      <c r="F20" t="s">
        <v>11</v>
      </c>
      <c r="H20">
        <v>31</v>
      </c>
      <c r="I20" t="s">
        <v>55</v>
      </c>
      <c r="J20" t="s">
        <v>43</v>
      </c>
      <c r="K20">
        <v>3.1</v>
      </c>
    </row>
    <row r="21" spans="1:11" x14ac:dyDescent="0.25">
      <c r="A21">
        <v>500740892</v>
      </c>
      <c r="B21" t="s">
        <v>96</v>
      </c>
      <c r="C21" t="s">
        <v>97</v>
      </c>
      <c r="D21" s="2">
        <v>36712</v>
      </c>
      <c r="E21" s="2" t="s">
        <v>7</v>
      </c>
      <c r="F21" t="s">
        <v>22</v>
      </c>
      <c r="H21">
        <v>32</v>
      </c>
      <c r="J21" t="s">
        <v>35</v>
      </c>
      <c r="K21">
        <v>3</v>
      </c>
    </row>
    <row r="22" spans="1:11" x14ac:dyDescent="0.25">
      <c r="A22">
        <v>500780470</v>
      </c>
      <c r="B22" t="s">
        <v>127</v>
      </c>
      <c r="C22" t="s">
        <v>128</v>
      </c>
      <c r="D22" s="2">
        <v>37291</v>
      </c>
      <c r="E22" s="2" t="s">
        <v>15</v>
      </c>
      <c r="F22" t="s">
        <v>31</v>
      </c>
      <c r="H22">
        <v>32</v>
      </c>
      <c r="I22" t="s">
        <v>56</v>
      </c>
      <c r="J22" t="s">
        <v>50</v>
      </c>
      <c r="K22">
        <v>3.3</v>
      </c>
    </row>
    <row r="23" spans="1:11" x14ac:dyDescent="0.25">
      <c r="A23">
        <v>500774629</v>
      </c>
      <c r="B23" t="s">
        <v>106</v>
      </c>
      <c r="C23" t="s">
        <v>107</v>
      </c>
      <c r="D23" s="2">
        <v>36544</v>
      </c>
      <c r="E23" s="2" t="s">
        <v>7</v>
      </c>
      <c r="F23" t="s">
        <v>11</v>
      </c>
      <c r="H23">
        <v>59</v>
      </c>
      <c r="I23" t="s">
        <v>57</v>
      </c>
      <c r="J23" t="s">
        <v>41</v>
      </c>
      <c r="K23">
        <v>3.2</v>
      </c>
    </row>
    <row r="24" spans="1:11" x14ac:dyDescent="0.25">
      <c r="A24">
        <v>500706408</v>
      </c>
      <c r="B24" t="s">
        <v>140</v>
      </c>
      <c r="C24" t="s">
        <v>141</v>
      </c>
      <c r="D24" s="2">
        <v>35551</v>
      </c>
      <c r="E24" s="2" t="s">
        <v>7</v>
      </c>
      <c r="F24" t="s">
        <v>19</v>
      </c>
      <c r="H24">
        <v>0</v>
      </c>
      <c r="I24" t="s">
        <v>58</v>
      </c>
      <c r="J24" t="s">
        <v>46</v>
      </c>
      <c r="K24">
        <v>3.4</v>
      </c>
    </row>
    <row r="25" spans="1:11" x14ac:dyDescent="0.25">
      <c r="A25">
        <v>500776051</v>
      </c>
      <c r="B25" t="s">
        <v>104</v>
      </c>
      <c r="C25" t="s">
        <v>105</v>
      </c>
      <c r="D25" s="2">
        <v>37764</v>
      </c>
      <c r="E25" s="2" t="s">
        <v>7</v>
      </c>
      <c r="F25" t="s">
        <v>18</v>
      </c>
      <c r="H25">
        <v>64</v>
      </c>
      <c r="J25" t="s">
        <v>59</v>
      </c>
      <c r="K25">
        <v>3.7</v>
      </c>
    </row>
    <row r="26" spans="1:11" x14ac:dyDescent="0.25">
      <c r="A26">
        <v>500715130</v>
      </c>
      <c r="B26" t="s">
        <v>86</v>
      </c>
      <c r="C26" t="s">
        <v>87</v>
      </c>
      <c r="D26" s="2">
        <v>37886</v>
      </c>
      <c r="E26" s="2" t="s">
        <v>7</v>
      </c>
      <c r="F26" t="s">
        <v>22</v>
      </c>
      <c r="H26">
        <v>64</v>
      </c>
      <c r="I26" t="s">
        <v>60</v>
      </c>
      <c r="J26" t="s">
        <v>35</v>
      </c>
      <c r="K26">
        <v>3.5</v>
      </c>
    </row>
    <row r="27" spans="1:11" x14ac:dyDescent="0.25">
      <c r="A27">
        <v>500767031</v>
      </c>
      <c r="B27" t="s">
        <v>84</v>
      </c>
      <c r="C27" t="s">
        <v>85</v>
      </c>
      <c r="D27" s="2">
        <v>37544</v>
      </c>
      <c r="E27" s="2" t="s">
        <v>15</v>
      </c>
      <c r="F27" t="s">
        <v>16</v>
      </c>
      <c r="H27">
        <v>24</v>
      </c>
      <c r="I27" t="s">
        <v>61</v>
      </c>
      <c r="J27" t="s">
        <v>35</v>
      </c>
      <c r="K27">
        <v>3.5</v>
      </c>
    </row>
    <row r="28" spans="1:11" x14ac:dyDescent="0.25">
      <c r="A28">
        <v>500758326</v>
      </c>
      <c r="B28" t="s">
        <v>100</v>
      </c>
      <c r="C28" t="s">
        <v>101</v>
      </c>
      <c r="D28" s="2">
        <v>38014</v>
      </c>
      <c r="E28" s="2" t="s">
        <v>7</v>
      </c>
      <c r="F28" t="s">
        <v>8</v>
      </c>
      <c r="H28">
        <v>88</v>
      </c>
      <c r="I28" t="s">
        <v>62</v>
      </c>
      <c r="J28" t="s">
        <v>48</v>
      </c>
      <c r="K28">
        <v>3.6</v>
      </c>
    </row>
    <row r="29" spans="1:11" x14ac:dyDescent="0.25">
      <c r="A29">
        <v>500774473</v>
      </c>
      <c r="B29" t="s">
        <v>114</v>
      </c>
      <c r="C29" t="s">
        <v>115</v>
      </c>
      <c r="D29" s="2">
        <v>36308</v>
      </c>
      <c r="E29" s="2" t="s">
        <v>7</v>
      </c>
      <c r="F29" t="s">
        <v>30</v>
      </c>
      <c r="H29">
        <v>39</v>
      </c>
      <c r="I29" t="s">
        <v>63</v>
      </c>
      <c r="J29" t="s">
        <v>44</v>
      </c>
      <c r="K29">
        <v>1</v>
      </c>
    </row>
    <row r="30" spans="1:11" x14ac:dyDescent="0.25">
      <c r="A30">
        <v>500756627</v>
      </c>
      <c r="B30" t="s">
        <v>145</v>
      </c>
      <c r="C30" t="s">
        <v>146</v>
      </c>
      <c r="D30" s="2">
        <v>36758</v>
      </c>
      <c r="E30" s="2" t="s">
        <v>7</v>
      </c>
      <c r="F30" t="s">
        <v>11</v>
      </c>
      <c r="H30">
        <v>100</v>
      </c>
      <c r="J30" t="s">
        <v>64</v>
      </c>
      <c r="K30">
        <v>1.2</v>
      </c>
    </row>
    <row r="31" spans="1:11" x14ac:dyDescent="0.25">
      <c r="A31">
        <v>500783100</v>
      </c>
      <c r="B31" t="s">
        <v>147</v>
      </c>
      <c r="C31" t="s">
        <v>83</v>
      </c>
      <c r="D31" s="2">
        <v>37386</v>
      </c>
      <c r="E31" s="2" t="s">
        <v>7</v>
      </c>
      <c r="F31" t="s">
        <v>14</v>
      </c>
      <c r="H31">
        <v>80</v>
      </c>
      <c r="J31" t="s">
        <v>65</v>
      </c>
      <c r="K31">
        <v>1.3</v>
      </c>
    </row>
    <row r="32" spans="1:11" x14ac:dyDescent="0.25">
      <c r="A32">
        <v>500771902</v>
      </c>
      <c r="B32" t="s">
        <v>148</v>
      </c>
      <c r="C32" t="s">
        <v>149</v>
      </c>
      <c r="D32" s="2">
        <v>37412</v>
      </c>
      <c r="E32" s="2" t="s">
        <v>15</v>
      </c>
      <c r="F32" t="s">
        <v>32</v>
      </c>
      <c r="H32">
        <v>36</v>
      </c>
      <c r="J32" t="s">
        <v>35</v>
      </c>
      <c r="K32">
        <v>3</v>
      </c>
    </row>
  </sheetData>
  <mergeCells count="1">
    <mergeCell ref="A1:K1"/>
  </mergeCells>
  <pageMargins left="0.7" right="0.7" top="0.75" bottom="0.75" header="0.3" footer="0.3"/>
  <pageSetup scale="80" fitToHeight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80F50-11D5-4AF7-9BAF-8FA69800A3FC}">
  <sheetPr>
    <pageSetUpPr fitToPage="1"/>
  </sheetPr>
  <dimension ref="A1:L31"/>
  <sheetViews>
    <sheetView workbookViewId="0">
      <selection activeCell="E6" sqref="E6"/>
    </sheetView>
  </sheetViews>
  <sheetFormatPr defaultRowHeight="15" x14ac:dyDescent="0.25"/>
  <cols>
    <col min="1" max="1" width="10" bestFit="1" customWidth="1"/>
    <col min="2" max="2" width="19.140625" bestFit="1" customWidth="1"/>
    <col min="3" max="3" width="22.42578125" bestFit="1" customWidth="1"/>
    <col min="5" max="5" width="13.140625" bestFit="1" customWidth="1"/>
    <col min="6" max="6" width="17.85546875" bestFit="1" customWidth="1"/>
  </cols>
  <sheetData>
    <row r="1" spans="1:6" x14ac:dyDescent="0.25">
      <c r="A1" t="s">
        <v>0</v>
      </c>
      <c r="B1" t="s">
        <v>33</v>
      </c>
      <c r="C1" t="s">
        <v>34</v>
      </c>
    </row>
    <row r="2" spans="1:6" x14ac:dyDescent="0.25">
      <c r="A2">
        <v>500721044</v>
      </c>
      <c r="C2" t="s">
        <v>35</v>
      </c>
      <c r="E2" s="4" t="s">
        <v>33</v>
      </c>
      <c r="F2" t="s">
        <v>36</v>
      </c>
    </row>
    <row r="3" spans="1:6" x14ac:dyDescent="0.25">
      <c r="A3">
        <v>500762703</v>
      </c>
      <c r="B3" t="s">
        <v>37</v>
      </c>
      <c r="C3" t="s">
        <v>38</v>
      </c>
    </row>
    <row r="4" spans="1:6" x14ac:dyDescent="0.25">
      <c r="A4">
        <v>500768060</v>
      </c>
      <c r="C4" t="s">
        <v>39</v>
      </c>
      <c r="E4" s="4" t="s">
        <v>12</v>
      </c>
      <c r="F4" t="s">
        <v>13</v>
      </c>
    </row>
    <row r="5" spans="1:6" x14ac:dyDescent="0.25">
      <c r="A5">
        <v>500760362</v>
      </c>
      <c r="C5" t="s">
        <v>40</v>
      </c>
      <c r="E5" s="5" t="s">
        <v>41</v>
      </c>
      <c r="F5" s="36">
        <v>7.6923076923076927E-2</v>
      </c>
    </row>
    <row r="6" spans="1:6" x14ac:dyDescent="0.25">
      <c r="A6">
        <v>500781909</v>
      </c>
      <c r="C6" t="s">
        <v>42</v>
      </c>
      <c r="E6" s="5" t="s">
        <v>43</v>
      </c>
      <c r="F6" s="36">
        <v>7.6923076923076927E-2</v>
      </c>
    </row>
    <row r="7" spans="1:6" x14ac:dyDescent="0.25">
      <c r="A7">
        <v>500772696</v>
      </c>
      <c r="C7" t="s">
        <v>35</v>
      </c>
      <c r="E7" s="5" t="s">
        <v>44</v>
      </c>
      <c r="F7" s="36">
        <v>7.6923076923076927E-2</v>
      </c>
    </row>
    <row r="8" spans="1:6" x14ac:dyDescent="0.25">
      <c r="A8">
        <v>500765229</v>
      </c>
      <c r="C8" t="s">
        <v>35</v>
      </c>
      <c r="E8" s="5" t="s">
        <v>38</v>
      </c>
      <c r="F8" s="36">
        <v>7.6923076923076927E-2</v>
      </c>
    </row>
    <row r="9" spans="1:6" x14ac:dyDescent="0.25">
      <c r="A9">
        <v>500568763</v>
      </c>
      <c r="C9" t="s">
        <v>35</v>
      </c>
      <c r="E9" s="37" t="s">
        <v>35</v>
      </c>
      <c r="F9" s="38">
        <v>0.46153846153846156</v>
      </c>
    </row>
    <row r="10" spans="1:6" x14ac:dyDescent="0.25">
      <c r="A10">
        <v>500779654</v>
      </c>
      <c r="B10" t="s">
        <v>45</v>
      </c>
      <c r="C10" t="s">
        <v>35</v>
      </c>
      <c r="E10" s="5" t="s">
        <v>46</v>
      </c>
      <c r="F10" s="36">
        <v>7.6923076923076927E-2</v>
      </c>
    </row>
    <row r="11" spans="1:6" x14ac:dyDescent="0.25">
      <c r="A11">
        <v>500752285</v>
      </c>
      <c r="B11" t="s">
        <v>47</v>
      </c>
      <c r="C11" t="s">
        <v>35</v>
      </c>
      <c r="E11" s="5" t="s">
        <v>48</v>
      </c>
      <c r="F11" s="36">
        <v>7.6923076923076927E-2</v>
      </c>
    </row>
    <row r="12" spans="1:6" x14ac:dyDescent="0.25">
      <c r="A12">
        <v>500755767</v>
      </c>
      <c r="C12" t="s">
        <v>49</v>
      </c>
      <c r="E12" s="5" t="s">
        <v>50</v>
      </c>
      <c r="F12" s="36">
        <v>7.6923076923076927E-2</v>
      </c>
    </row>
    <row r="13" spans="1:6" x14ac:dyDescent="0.25">
      <c r="A13">
        <v>500743575</v>
      </c>
      <c r="C13" t="s">
        <v>51</v>
      </c>
      <c r="E13" s="5" t="s">
        <v>25</v>
      </c>
      <c r="F13" s="36">
        <v>1</v>
      </c>
    </row>
    <row r="14" spans="1:6" x14ac:dyDescent="0.25">
      <c r="A14">
        <v>500787578</v>
      </c>
      <c r="B14" t="s">
        <v>52</v>
      </c>
      <c r="C14" t="s">
        <v>35</v>
      </c>
    </row>
    <row r="15" spans="1:6" x14ac:dyDescent="0.25">
      <c r="A15">
        <v>500719984</v>
      </c>
      <c r="B15" t="s">
        <v>53</v>
      </c>
      <c r="C15" t="s">
        <v>35</v>
      </c>
      <c r="F15" s="6"/>
    </row>
    <row r="16" spans="1:6" x14ac:dyDescent="0.25">
      <c r="A16">
        <v>500742634</v>
      </c>
      <c r="C16" t="s">
        <v>35</v>
      </c>
    </row>
    <row r="17" spans="1:12" x14ac:dyDescent="0.25">
      <c r="A17">
        <v>500765840</v>
      </c>
      <c r="C17" t="s">
        <v>54</v>
      </c>
    </row>
    <row r="18" spans="1:12" x14ac:dyDescent="0.25">
      <c r="A18">
        <v>500785891</v>
      </c>
      <c r="C18" t="s">
        <v>35</v>
      </c>
    </row>
    <row r="19" spans="1:12" x14ac:dyDescent="0.25">
      <c r="A19">
        <v>500721457</v>
      </c>
      <c r="B19" t="s">
        <v>55</v>
      </c>
      <c r="C19" t="s">
        <v>43</v>
      </c>
    </row>
    <row r="20" spans="1:12" x14ac:dyDescent="0.25">
      <c r="A20">
        <v>500740892</v>
      </c>
      <c r="C20" t="s">
        <v>35</v>
      </c>
      <c r="E20" s="32" t="s">
        <v>199</v>
      </c>
    </row>
    <row r="21" spans="1:12" x14ac:dyDescent="0.25">
      <c r="A21">
        <v>500780470</v>
      </c>
      <c r="B21" t="s">
        <v>56</v>
      </c>
      <c r="C21" t="s">
        <v>50</v>
      </c>
      <c r="E21" s="29" t="s">
        <v>200</v>
      </c>
      <c r="F21" s="18"/>
      <c r="G21" s="18"/>
      <c r="H21" s="18"/>
      <c r="I21" s="18"/>
      <c r="J21" s="18"/>
      <c r="K21" s="18"/>
      <c r="L21" s="19"/>
    </row>
    <row r="22" spans="1:12" x14ac:dyDescent="0.25">
      <c r="A22">
        <v>500774629</v>
      </c>
      <c r="B22" t="s">
        <v>57</v>
      </c>
      <c r="C22" t="s">
        <v>41</v>
      </c>
      <c r="E22" s="20" t="s">
        <v>201</v>
      </c>
      <c r="F22" s="39"/>
      <c r="G22" s="39"/>
      <c r="H22" s="39"/>
      <c r="I22" s="39"/>
      <c r="J22" s="39"/>
      <c r="K22" s="39"/>
      <c r="L22" s="22"/>
    </row>
    <row r="23" spans="1:12" x14ac:dyDescent="0.25">
      <c r="A23">
        <v>500706408</v>
      </c>
      <c r="B23" t="s">
        <v>58</v>
      </c>
      <c r="C23" t="s">
        <v>46</v>
      </c>
      <c r="E23" s="20" t="s">
        <v>293</v>
      </c>
      <c r="F23" s="39"/>
      <c r="G23" s="39"/>
      <c r="H23" s="39"/>
      <c r="I23" s="39"/>
      <c r="J23" s="39"/>
      <c r="K23" s="39"/>
      <c r="L23" s="22"/>
    </row>
    <row r="24" spans="1:12" x14ac:dyDescent="0.25">
      <c r="A24">
        <v>500776051</v>
      </c>
      <c r="C24" t="s">
        <v>59</v>
      </c>
      <c r="E24" s="23" t="s">
        <v>294</v>
      </c>
      <c r="F24" s="24"/>
      <c r="G24" s="24"/>
      <c r="H24" s="24"/>
      <c r="I24" s="24"/>
      <c r="J24" s="24"/>
      <c r="K24" s="24"/>
      <c r="L24" s="25"/>
    </row>
    <row r="25" spans="1:12" x14ac:dyDescent="0.25">
      <c r="A25">
        <v>500715130</v>
      </c>
      <c r="B25" t="s">
        <v>60</v>
      </c>
      <c r="C25" t="s">
        <v>35</v>
      </c>
    </row>
    <row r="26" spans="1:12" x14ac:dyDescent="0.25">
      <c r="A26">
        <v>500767031</v>
      </c>
      <c r="B26" t="s">
        <v>61</v>
      </c>
      <c r="C26" t="s">
        <v>35</v>
      </c>
    </row>
    <row r="27" spans="1:12" x14ac:dyDescent="0.25">
      <c r="A27">
        <v>500758326</v>
      </c>
      <c r="B27" t="s">
        <v>62</v>
      </c>
      <c r="C27" t="s">
        <v>48</v>
      </c>
    </row>
    <row r="28" spans="1:12" x14ac:dyDescent="0.25">
      <c r="A28">
        <v>500774473</v>
      </c>
      <c r="B28" t="s">
        <v>63</v>
      </c>
      <c r="C28" t="s">
        <v>44</v>
      </c>
    </row>
    <row r="29" spans="1:12" x14ac:dyDescent="0.25">
      <c r="A29">
        <v>500756627</v>
      </c>
      <c r="C29" t="s">
        <v>64</v>
      </c>
    </row>
    <row r="30" spans="1:12" x14ac:dyDescent="0.25">
      <c r="A30">
        <v>500783100</v>
      </c>
      <c r="C30" t="s">
        <v>65</v>
      </c>
    </row>
    <row r="31" spans="1:12" x14ac:dyDescent="0.25">
      <c r="A31">
        <v>500771902</v>
      </c>
      <c r="C31" t="s">
        <v>35</v>
      </c>
    </row>
  </sheetData>
  <pageMargins left="0.7" right="0.7" top="0.75" bottom="0.75" header="0.3" footer="0.3"/>
  <pageSetup fitToHeight="0" orientation="landscape" horizontalDpi="1200" verticalDpi="120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B6B67-A063-4508-A372-26914B7A6502}">
  <sheetPr>
    <pageSetUpPr fitToPage="1"/>
  </sheetPr>
  <dimension ref="A1:G32"/>
  <sheetViews>
    <sheetView workbookViewId="0">
      <selection activeCell="G38" sqref="G38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42578125" bestFit="1" customWidth="1"/>
    <col min="4" max="4" width="6" bestFit="1" customWidth="1"/>
    <col min="5" max="5" width="20.5703125" bestFit="1" customWidth="1"/>
    <col min="6" max="6" width="14.28515625" bestFit="1" customWidth="1"/>
    <col min="7" max="7" width="18.85546875" bestFit="1" customWidth="1"/>
  </cols>
  <sheetData>
    <row r="1" spans="1:7" x14ac:dyDescent="0.25">
      <c r="A1" s="33" t="s">
        <v>277</v>
      </c>
      <c r="B1" s="33"/>
      <c r="C1" s="33"/>
      <c r="D1" s="33"/>
      <c r="E1" s="33"/>
      <c r="F1" s="33"/>
      <c r="G1" s="33"/>
    </row>
    <row r="2" spans="1:7" x14ac:dyDescent="0.25">
      <c r="A2" t="s">
        <v>0</v>
      </c>
      <c r="B2" t="s">
        <v>80</v>
      </c>
      <c r="C2" t="s">
        <v>81</v>
      </c>
      <c r="D2" t="s">
        <v>3</v>
      </c>
      <c r="E2" t="s">
        <v>66</v>
      </c>
      <c r="F2" t="s">
        <v>203</v>
      </c>
      <c r="G2" t="s">
        <v>67</v>
      </c>
    </row>
    <row r="3" spans="1:7" x14ac:dyDescent="0.25">
      <c r="A3">
        <v>500721044</v>
      </c>
      <c r="B3" t="s">
        <v>204</v>
      </c>
      <c r="C3" t="s">
        <v>205</v>
      </c>
      <c r="D3" t="s">
        <v>15</v>
      </c>
      <c r="E3" t="s">
        <v>70</v>
      </c>
      <c r="F3" t="s">
        <v>206</v>
      </c>
      <c r="G3" s="2">
        <v>44419</v>
      </c>
    </row>
    <row r="4" spans="1:7" x14ac:dyDescent="0.25">
      <c r="A4">
        <v>500762703</v>
      </c>
      <c r="B4" t="s">
        <v>204</v>
      </c>
      <c r="C4" t="s">
        <v>207</v>
      </c>
      <c r="D4" t="s">
        <v>7</v>
      </c>
      <c r="E4" t="s">
        <v>72</v>
      </c>
      <c r="F4" t="s">
        <v>208</v>
      </c>
      <c r="G4" s="2">
        <v>44419</v>
      </c>
    </row>
    <row r="5" spans="1:7" x14ac:dyDescent="0.25">
      <c r="A5">
        <v>500768060</v>
      </c>
      <c r="B5" t="s">
        <v>204</v>
      </c>
      <c r="C5" t="s">
        <v>209</v>
      </c>
      <c r="D5" t="s">
        <v>7</v>
      </c>
      <c r="E5" t="s">
        <v>72</v>
      </c>
      <c r="F5" t="s">
        <v>210</v>
      </c>
      <c r="G5" s="2">
        <v>44688</v>
      </c>
    </row>
    <row r="6" spans="1:7" x14ac:dyDescent="0.25">
      <c r="A6">
        <v>500760362</v>
      </c>
      <c r="B6" t="s">
        <v>211</v>
      </c>
      <c r="C6" t="s">
        <v>212</v>
      </c>
      <c r="D6" t="s">
        <v>15</v>
      </c>
      <c r="E6" t="s">
        <v>16</v>
      </c>
      <c r="F6" t="s">
        <v>213</v>
      </c>
      <c r="G6" s="2">
        <v>44546</v>
      </c>
    </row>
    <row r="7" spans="1:7" x14ac:dyDescent="0.25">
      <c r="A7">
        <v>500781909</v>
      </c>
      <c r="B7" t="s">
        <v>214</v>
      </c>
      <c r="C7" t="s">
        <v>215</v>
      </c>
      <c r="D7" t="s">
        <v>15</v>
      </c>
      <c r="E7" t="s">
        <v>16</v>
      </c>
      <c r="F7" t="s">
        <v>213</v>
      </c>
      <c r="G7" s="2">
        <v>44688</v>
      </c>
    </row>
    <row r="8" spans="1:7" x14ac:dyDescent="0.25">
      <c r="A8">
        <v>500772696</v>
      </c>
      <c r="B8" t="s">
        <v>216</v>
      </c>
      <c r="C8" t="s">
        <v>217</v>
      </c>
      <c r="D8" t="s">
        <v>7</v>
      </c>
      <c r="E8" t="s">
        <v>72</v>
      </c>
      <c r="F8" t="s">
        <v>218</v>
      </c>
      <c r="G8" s="2">
        <v>44546</v>
      </c>
    </row>
    <row r="9" spans="1:7" x14ac:dyDescent="0.25">
      <c r="A9">
        <v>500765229</v>
      </c>
      <c r="B9" t="s">
        <v>219</v>
      </c>
      <c r="C9" t="s">
        <v>220</v>
      </c>
      <c r="D9" t="s">
        <v>7</v>
      </c>
      <c r="E9" t="s">
        <v>75</v>
      </c>
      <c r="F9" t="s">
        <v>221</v>
      </c>
      <c r="G9" s="2">
        <v>44419</v>
      </c>
    </row>
    <row r="10" spans="1:7" x14ac:dyDescent="0.25">
      <c r="A10">
        <v>500568763</v>
      </c>
      <c r="B10" t="s">
        <v>222</v>
      </c>
      <c r="C10" t="s">
        <v>223</v>
      </c>
      <c r="D10" t="s">
        <v>7</v>
      </c>
      <c r="E10" t="s">
        <v>72</v>
      </c>
      <c r="F10" t="s">
        <v>224</v>
      </c>
      <c r="G10" s="2">
        <v>44688</v>
      </c>
    </row>
    <row r="11" spans="1:7" x14ac:dyDescent="0.25">
      <c r="A11">
        <v>500779654</v>
      </c>
      <c r="B11" t="s">
        <v>225</v>
      </c>
      <c r="C11" t="s">
        <v>226</v>
      </c>
      <c r="D11" t="s">
        <v>7</v>
      </c>
      <c r="E11" t="s">
        <v>72</v>
      </c>
      <c r="F11" t="s">
        <v>227</v>
      </c>
      <c r="G11" s="2">
        <v>44688</v>
      </c>
    </row>
    <row r="12" spans="1:7" x14ac:dyDescent="0.25">
      <c r="A12">
        <v>500752285</v>
      </c>
      <c r="B12" t="s">
        <v>228</v>
      </c>
      <c r="C12" t="s">
        <v>229</v>
      </c>
      <c r="D12" t="s">
        <v>7</v>
      </c>
      <c r="E12" t="s">
        <v>76</v>
      </c>
      <c r="F12" t="s">
        <v>230</v>
      </c>
      <c r="G12" s="2">
        <v>44688</v>
      </c>
    </row>
    <row r="13" spans="1:7" x14ac:dyDescent="0.25">
      <c r="A13">
        <v>500755767</v>
      </c>
      <c r="B13" t="s">
        <v>231</v>
      </c>
      <c r="C13" t="s">
        <v>232</v>
      </c>
      <c r="D13" t="s">
        <v>15</v>
      </c>
      <c r="E13" t="s">
        <v>16</v>
      </c>
      <c r="F13" t="s">
        <v>213</v>
      </c>
      <c r="G13" s="2">
        <v>44419</v>
      </c>
    </row>
    <row r="14" spans="1:7" x14ac:dyDescent="0.25">
      <c r="A14">
        <v>500743575</v>
      </c>
      <c r="B14" t="s">
        <v>233</v>
      </c>
      <c r="C14" t="s">
        <v>234</v>
      </c>
      <c r="D14" t="s">
        <v>7</v>
      </c>
      <c r="E14" t="s">
        <v>76</v>
      </c>
      <c r="F14" t="s">
        <v>235</v>
      </c>
      <c r="G14" s="2">
        <v>44688</v>
      </c>
    </row>
    <row r="15" spans="1:7" x14ac:dyDescent="0.25">
      <c r="A15">
        <v>500787578</v>
      </c>
      <c r="B15" t="s">
        <v>236</v>
      </c>
      <c r="C15" t="s">
        <v>237</v>
      </c>
      <c r="D15" t="s">
        <v>7</v>
      </c>
      <c r="E15" t="s">
        <v>76</v>
      </c>
      <c r="F15" t="s">
        <v>238</v>
      </c>
      <c r="G15" s="2">
        <v>44688</v>
      </c>
    </row>
    <row r="16" spans="1:7" x14ac:dyDescent="0.25">
      <c r="A16">
        <v>500719984</v>
      </c>
      <c r="B16" t="s">
        <v>239</v>
      </c>
      <c r="C16" t="s">
        <v>240</v>
      </c>
      <c r="D16" t="s">
        <v>7</v>
      </c>
      <c r="E16" t="s">
        <v>72</v>
      </c>
      <c r="F16" t="s">
        <v>241</v>
      </c>
      <c r="G16" s="2">
        <v>44688</v>
      </c>
    </row>
    <row r="17" spans="1:7" x14ac:dyDescent="0.25">
      <c r="A17">
        <v>500742634</v>
      </c>
      <c r="B17" t="s">
        <v>242</v>
      </c>
      <c r="C17" t="s">
        <v>243</v>
      </c>
      <c r="D17" t="s">
        <v>15</v>
      </c>
      <c r="E17" t="s">
        <v>16</v>
      </c>
      <c r="F17" t="s">
        <v>213</v>
      </c>
      <c r="G17" s="2">
        <v>44546</v>
      </c>
    </row>
    <row r="18" spans="1:7" x14ac:dyDescent="0.25">
      <c r="A18">
        <v>500765840</v>
      </c>
      <c r="B18" t="s">
        <v>244</v>
      </c>
      <c r="C18" t="s">
        <v>245</v>
      </c>
      <c r="D18" t="s">
        <v>7</v>
      </c>
      <c r="E18" t="s">
        <v>72</v>
      </c>
      <c r="F18" t="s">
        <v>224</v>
      </c>
      <c r="G18" s="2">
        <v>44419</v>
      </c>
    </row>
    <row r="19" spans="1:7" x14ac:dyDescent="0.25">
      <c r="A19">
        <v>500785891</v>
      </c>
      <c r="B19" t="s">
        <v>246</v>
      </c>
      <c r="C19" t="s">
        <v>247</v>
      </c>
      <c r="D19" t="s">
        <v>15</v>
      </c>
      <c r="E19" t="s">
        <v>32</v>
      </c>
      <c r="F19" t="s">
        <v>248</v>
      </c>
      <c r="G19" s="2">
        <v>44698</v>
      </c>
    </row>
    <row r="20" spans="1:7" x14ac:dyDescent="0.25">
      <c r="A20">
        <v>500721457</v>
      </c>
      <c r="B20" t="s">
        <v>249</v>
      </c>
      <c r="C20" t="s">
        <v>250</v>
      </c>
      <c r="D20" t="s">
        <v>7</v>
      </c>
      <c r="E20" t="s">
        <v>77</v>
      </c>
      <c r="F20" t="s">
        <v>251</v>
      </c>
      <c r="G20" s="2">
        <v>44546</v>
      </c>
    </row>
    <row r="21" spans="1:7" x14ac:dyDescent="0.25">
      <c r="A21">
        <v>500740892</v>
      </c>
      <c r="B21" t="s">
        <v>252</v>
      </c>
      <c r="C21" t="s">
        <v>253</v>
      </c>
      <c r="D21" t="s">
        <v>7</v>
      </c>
      <c r="E21" t="s">
        <v>72</v>
      </c>
      <c r="F21" t="s">
        <v>254</v>
      </c>
      <c r="G21" s="2">
        <v>44546</v>
      </c>
    </row>
    <row r="22" spans="1:7" x14ac:dyDescent="0.25">
      <c r="A22">
        <v>500780470</v>
      </c>
      <c r="B22" t="s">
        <v>255</v>
      </c>
      <c r="C22" t="s">
        <v>256</v>
      </c>
      <c r="D22" t="s">
        <v>15</v>
      </c>
      <c r="E22" t="s">
        <v>79</v>
      </c>
      <c r="F22" t="s">
        <v>257</v>
      </c>
      <c r="G22" s="2">
        <v>44539</v>
      </c>
    </row>
    <row r="23" spans="1:7" x14ac:dyDescent="0.25">
      <c r="A23">
        <v>500774629</v>
      </c>
      <c r="B23" t="s">
        <v>258</v>
      </c>
      <c r="C23" t="s">
        <v>259</v>
      </c>
      <c r="D23" t="s">
        <v>15</v>
      </c>
      <c r="E23" t="s">
        <v>79</v>
      </c>
      <c r="F23" t="s">
        <v>257</v>
      </c>
      <c r="G23" s="2">
        <v>44539</v>
      </c>
    </row>
    <row r="24" spans="1:7" x14ac:dyDescent="0.25">
      <c r="A24">
        <v>500706408</v>
      </c>
      <c r="B24" t="s">
        <v>233</v>
      </c>
      <c r="C24" t="s">
        <v>260</v>
      </c>
      <c r="D24" t="s">
        <v>15</v>
      </c>
      <c r="E24" t="s">
        <v>16</v>
      </c>
      <c r="F24" t="s">
        <v>261</v>
      </c>
      <c r="G24" s="2">
        <v>44546</v>
      </c>
    </row>
    <row r="25" spans="1:7" x14ac:dyDescent="0.25">
      <c r="A25">
        <v>500776051</v>
      </c>
      <c r="B25" t="s">
        <v>262</v>
      </c>
      <c r="C25" t="s">
        <v>263</v>
      </c>
      <c r="D25" t="s">
        <v>15</v>
      </c>
      <c r="E25" t="s">
        <v>16</v>
      </c>
      <c r="F25" t="s">
        <v>264</v>
      </c>
      <c r="G25" s="2">
        <v>44688</v>
      </c>
    </row>
    <row r="26" spans="1:7" x14ac:dyDescent="0.25">
      <c r="A26">
        <v>500715130</v>
      </c>
      <c r="B26" t="s">
        <v>265</v>
      </c>
      <c r="C26" t="s">
        <v>266</v>
      </c>
      <c r="D26" t="s">
        <v>7</v>
      </c>
      <c r="E26" t="s">
        <v>72</v>
      </c>
      <c r="F26" t="s">
        <v>208</v>
      </c>
      <c r="G26" s="2">
        <v>44688</v>
      </c>
    </row>
    <row r="27" spans="1:7" x14ac:dyDescent="0.25">
      <c r="A27">
        <v>500752285</v>
      </c>
      <c r="B27" t="s">
        <v>228</v>
      </c>
      <c r="C27" t="s">
        <v>229</v>
      </c>
      <c r="D27" t="s">
        <v>7</v>
      </c>
      <c r="E27" t="s">
        <v>77</v>
      </c>
      <c r="F27" t="s">
        <v>267</v>
      </c>
      <c r="G27" s="2">
        <v>44688</v>
      </c>
    </row>
    <row r="28" spans="1:7" x14ac:dyDescent="0.25">
      <c r="A28">
        <v>500758326</v>
      </c>
      <c r="B28" t="s">
        <v>268</v>
      </c>
      <c r="C28" t="s">
        <v>269</v>
      </c>
      <c r="D28" t="s">
        <v>7</v>
      </c>
      <c r="E28" t="s">
        <v>77</v>
      </c>
      <c r="F28" t="s">
        <v>270</v>
      </c>
      <c r="G28" s="2">
        <v>44688</v>
      </c>
    </row>
    <row r="29" spans="1:7" x14ac:dyDescent="0.25">
      <c r="A29">
        <v>500774473</v>
      </c>
      <c r="B29" t="s">
        <v>271</v>
      </c>
      <c r="C29" t="s">
        <v>272</v>
      </c>
      <c r="D29" t="s">
        <v>7</v>
      </c>
      <c r="E29" t="s">
        <v>72</v>
      </c>
      <c r="F29" t="s">
        <v>218</v>
      </c>
      <c r="G29" s="2">
        <v>44688</v>
      </c>
    </row>
    <row r="30" spans="1:7" x14ac:dyDescent="0.25">
      <c r="A30">
        <v>500568763</v>
      </c>
      <c r="B30" t="s">
        <v>222</v>
      </c>
      <c r="C30" t="s">
        <v>223</v>
      </c>
      <c r="D30" t="s">
        <v>7</v>
      </c>
      <c r="E30" t="s">
        <v>77</v>
      </c>
      <c r="F30" t="s">
        <v>270</v>
      </c>
      <c r="G30" s="2">
        <v>44688</v>
      </c>
    </row>
    <row r="31" spans="1:7" x14ac:dyDescent="0.25">
      <c r="A31">
        <v>500783100</v>
      </c>
      <c r="B31" t="s">
        <v>204</v>
      </c>
      <c r="C31" t="s">
        <v>273</v>
      </c>
      <c r="D31" t="s">
        <v>15</v>
      </c>
      <c r="E31" t="s">
        <v>79</v>
      </c>
      <c r="F31" t="s">
        <v>257</v>
      </c>
      <c r="G31" s="2">
        <v>44695</v>
      </c>
    </row>
    <row r="32" spans="1:7" x14ac:dyDescent="0.25">
      <c r="A32">
        <v>500771902</v>
      </c>
      <c r="B32" t="s">
        <v>274</v>
      </c>
      <c r="C32" t="s">
        <v>275</v>
      </c>
      <c r="D32" t="s">
        <v>7</v>
      </c>
      <c r="E32" t="s">
        <v>77</v>
      </c>
      <c r="F32" t="s">
        <v>276</v>
      </c>
      <c r="G32" s="2">
        <v>44419</v>
      </c>
    </row>
  </sheetData>
  <mergeCells count="1">
    <mergeCell ref="A1:G1"/>
  </mergeCells>
  <pageMargins left="0.7" right="0.7" top="0.75" bottom="0.75" header="0.3" footer="0.3"/>
  <pageSetup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B1760-F313-4D28-907C-AD210A224A3F}">
  <sheetPr>
    <pageSetUpPr fitToPage="1"/>
  </sheetPr>
  <dimension ref="A1:N31"/>
  <sheetViews>
    <sheetView workbookViewId="0">
      <selection activeCell="F5" sqref="F5"/>
    </sheetView>
  </sheetViews>
  <sheetFormatPr defaultRowHeight="15" x14ac:dyDescent="0.25"/>
  <cols>
    <col min="1" max="1" width="10" bestFit="1" customWidth="1"/>
    <col min="2" max="2" width="20.5703125" bestFit="1" customWidth="1"/>
    <col min="3" max="3" width="18.85546875" bestFit="1" customWidth="1"/>
    <col min="4" max="4" width="10.28515625" bestFit="1" customWidth="1"/>
    <col min="5" max="5" width="10" bestFit="1" customWidth="1"/>
    <col min="6" max="6" width="20.5703125" bestFit="1" customWidth="1"/>
    <col min="7" max="7" width="18.85546875" bestFit="1" customWidth="1"/>
    <col min="9" max="9" width="26" customWidth="1"/>
    <col min="10" max="10" width="10.85546875" bestFit="1" customWidth="1"/>
    <col min="12" max="12" width="25.28515625" bestFit="1" customWidth="1"/>
  </cols>
  <sheetData>
    <row r="1" spans="1:9" x14ac:dyDescent="0.25">
      <c r="A1" t="s">
        <v>0</v>
      </c>
      <c r="B1" t="s">
        <v>66</v>
      </c>
      <c r="C1" t="s">
        <v>67</v>
      </c>
      <c r="D1" s="1" t="s">
        <v>68</v>
      </c>
      <c r="E1" t="s">
        <v>0</v>
      </c>
      <c r="F1" t="s">
        <v>66</v>
      </c>
      <c r="G1" t="s">
        <v>67</v>
      </c>
      <c r="I1" s="1" t="s">
        <v>69</v>
      </c>
    </row>
    <row r="2" spans="1:9" x14ac:dyDescent="0.25">
      <c r="A2">
        <v>500721044</v>
      </c>
      <c r="B2" t="s">
        <v>70</v>
      </c>
      <c r="C2" s="2">
        <v>44419</v>
      </c>
      <c r="D2" t="s">
        <v>71</v>
      </c>
      <c r="E2">
        <v>500721044</v>
      </c>
      <c r="F2" t="s">
        <v>70</v>
      </c>
      <c r="G2" s="2">
        <v>44419</v>
      </c>
      <c r="I2" s="7">
        <f>COUNTIF(G:G, "5/7/2022")</f>
        <v>12</v>
      </c>
    </row>
    <row r="3" spans="1:9" x14ac:dyDescent="0.25">
      <c r="A3">
        <v>500762703</v>
      </c>
      <c r="B3" t="s">
        <v>72</v>
      </c>
      <c r="C3" s="2">
        <v>44419</v>
      </c>
      <c r="D3" t="s">
        <v>73</v>
      </c>
      <c r="E3">
        <v>500762703</v>
      </c>
      <c r="F3" t="s">
        <v>72</v>
      </c>
      <c r="G3" s="2">
        <v>44419</v>
      </c>
    </row>
    <row r="4" spans="1:9" x14ac:dyDescent="0.25">
      <c r="A4">
        <v>500768060</v>
      </c>
      <c r="B4" t="s">
        <v>72</v>
      </c>
      <c r="C4" s="2">
        <v>44688</v>
      </c>
      <c r="D4" t="s">
        <v>74</v>
      </c>
      <c r="E4">
        <v>500768060</v>
      </c>
      <c r="F4" t="s">
        <v>72</v>
      </c>
      <c r="G4" s="2">
        <v>44688</v>
      </c>
    </row>
    <row r="5" spans="1:9" x14ac:dyDescent="0.25">
      <c r="A5">
        <v>500760362</v>
      </c>
      <c r="B5" t="s">
        <v>16</v>
      </c>
      <c r="C5" s="2">
        <v>44546</v>
      </c>
      <c r="E5">
        <v>500760362</v>
      </c>
      <c r="F5" t="s">
        <v>16</v>
      </c>
      <c r="G5" s="2">
        <v>44546</v>
      </c>
    </row>
    <row r="6" spans="1:9" x14ac:dyDescent="0.25">
      <c r="A6">
        <v>500781909</v>
      </c>
      <c r="B6" t="s">
        <v>16</v>
      </c>
      <c r="C6" s="2">
        <v>44688</v>
      </c>
      <c r="E6">
        <v>500781909</v>
      </c>
      <c r="F6" t="s">
        <v>16</v>
      </c>
      <c r="G6" s="2">
        <v>44688</v>
      </c>
    </row>
    <row r="7" spans="1:9" x14ac:dyDescent="0.25">
      <c r="A7">
        <v>500772696</v>
      </c>
      <c r="B7" t="s">
        <v>72</v>
      </c>
      <c r="C7" s="2">
        <v>44546</v>
      </c>
      <c r="E7">
        <v>500772696</v>
      </c>
      <c r="F7" t="s">
        <v>72</v>
      </c>
      <c r="G7" s="2">
        <v>44546</v>
      </c>
    </row>
    <row r="8" spans="1:9" x14ac:dyDescent="0.25">
      <c r="A8">
        <v>500765229</v>
      </c>
      <c r="B8" t="s">
        <v>75</v>
      </c>
      <c r="C8" s="2">
        <v>44419</v>
      </c>
      <c r="E8">
        <v>500765229</v>
      </c>
      <c r="F8" t="s">
        <v>75</v>
      </c>
      <c r="G8" s="2">
        <v>44419</v>
      </c>
    </row>
    <row r="9" spans="1:9" x14ac:dyDescent="0.25">
      <c r="A9">
        <v>500568763</v>
      </c>
      <c r="B9" t="s">
        <v>72</v>
      </c>
      <c r="C9" s="2">
        <v>44688</v>
      </c>
      <c r="E9">
        <v>500568763</v>
      </c>
      <c r="F9" t="s">
        <v>72</v>
      </c>
      <c r="G9" s="2">
        <v>44688</v>
      </c>
    </row>
    <row r="10" spans="1:9" x14ac:dyDescent="0.25">
      <c r="A10">
        <v>500779654</v>
      </c>
      <c r="B10" t="s">
        <v>72</v>
      </c>
      <c r="C10" s="2">
        <v>44688</v>
      </c>
      <c r="E10">
        <v>500779654</v>
      </c>
      <c r="F10" t="s">
        <v>72</v>
      </c>
      <c r="G10" s="2">
        <v>44688</v>
      </c>
    </row>
    <row r="11" spans="1:9" x14ac:dyDescent="0.25">
      <c r="A11">
        <v>500752285</v>
      </c>
      <c r="B11" t="s">
        <v>76</v>
      </c>
      <c r="C11" s="2">
        <v>44688</v>
      </c>
      <c r="E11">
        <v>500752285</v>
      </c>
      <c r="F11" t="s">
        <v>76</v>
      </c>
      <c r="G11" s="2">
        <v>44688</v>
      </c>
    </row>
    <row r="12" spans="1:9" x14ac:dyDescent="0.25">
      <c r="A12">
        <v>500755767</v>
      </c>
      <c r="B12" t="s">
        <v>16</v>
      </c>
      <c r="C12" s="2">
        <v>44419</v>
      </c>
      <c r="E12">
        <v>500755767</v>
      </c>
      <c r="F12" t="s">
        <v>16</v>
      </c>
      <c r="G12" s="2">
        <v>44419</v>
      </c>
    </row>
    <row r="13" spans="1:9" x14ac:dyDescent="0.25">
      <c r="A13">
        <v>500743575</v>
      </c>
      <c r="B13" t="s">
        <v>76</v>
      </c>
      <c r="C13" s="2">
        <v>44688</v>
      </c>
      <c r="E13">
        <v>500743575</v>
      </c>
      <c r="F13" t="s">
        <v>76</v>
      </c>
      <c r="G13" s="2">
        <v>44688</v>
      </c>
    </row>
    <row r="14" spans="1:9" x14ac:dyDescent="0.25">
      <c r="A14">
        <v>500787578</v>
      </c>
      <c r="B14" t="s">
        <v>76</v>
      </c>
      <c r="C14" s="2">
        <v>44688</v>
      </c>
      <c r="E14">
        <v>500787578</v>
      </c>
      <c r="F14" t="s">
        <v>76</v>
      </c>
      <c r="G14" s="2">
        <v>44688</v>
      </c>
    </row>
    <row r="15" spans="1:9" x14ac:dyDescent="0.25">
      <c r="A15">
        <v>500719984</v>
      </c>
      <c r="B15" t="s">
        <v>72</v>
      </c>
      <c r="C15" s="2">
        <v>44688</v>
      </c>
      <c r="E15">
        <v>500719984</v>
      </c>
      <c r="F15" t="s">
        <v>72</v>
      </c>
      <c r="G15" s="2">
        <v>44688</v>
      </c>
    </row>
    <row r="16" spans="1:9" x14ac:dyDescent="0.25">
      <c r="A16">
        <v>500742634</v>
      </c>
      <c r="B16" t="s">
        <v>16</v>
      </c>
      <c r="C16" s="2">
        <v>44546</v>
      </c>
      <c r="E16">
        <v>500742634</v>
      </c>
      <c r="F16" t="s">
        <v>16</v>
      </c>
      <c r="G16" s="2">
        <v>44546</v>
      </c>
    </row>
    <row r="17" spans="1:14" x14ac:dyDescent="0.25">
      <c r="A17">
        <v>500765840</v>
      </c>
      <c r="B17" t="s">
        <v>72</v>
      </c>
      <c r="C17" s="2">
        <v>44419</v>
      </c>
      <c r="E17">
        <v>500765840</v>
      </c>
      <c r="F17" t="s">
        <v>72</v>
      </c>
      <c r="G17" s="2">
        <v>44419</v>
      </c>
    </row>
    <row r="18" spans="1:14" x14ac:dyDescent="0.25">
      <c r="A18">
        <v>500785891</v>
      </c>
      <c r="B18" t="s">
        <v>32</v>
      </c>
      <c r="C18" s="2">
        <v>44698</v>
      </c>
      <c r="E18">
        <v>500785891</v>
      </c>
      <c r="F18" t="s">
        <v>32</v>
      </c>
      <c r="G18" s="2">
        <v>44698</v>
      </c>
      <c r="I18" s="32" t="s">
        <v>199</v>
      </c>
    </row>
    <row r="19" spans="1:14" x14ac:dyDescent="0.25">
      <c r="A19">
        <v>500721457</v>
      </c>
      <c r="B19" t="s">
        <v>77</v>
      </c>
      <c r="C19" s="2">
        <v>44546</v>
      </c>
      <c r="E19">
        <v>500721457</v>
      </c>
      <c r="F19" t="s">
        <v>77</v>
      </c>
      <c r="G19" s="2">
        <v>44546</v>
      </c>
      <c r="I19" s="29" t="s">
        <v>78</v>
      </c>
      <c r="J19" s="18"/>
      <c r="K19" s="18"/>
      <c r="L19" s="18"/>
      <c r="M19" s="18"/>
      <c r="N19" s="19"/>
    </row>
    <row r="20" spans="1:14" x14ac:dyDescent="0.25">
      <c r="A20">
        <v>500740892</v>
      </c>
      <c r="B20" t="s">
        <v>72</v>
      </c>
      <c r="C20" s="2">
        <v>44546</v>
      </c>
      <c r="E20">
        <v>500740892</v>
      </c>
      <c r="F20" t="s">
        <v>72</v>
      </c>
      <c r="G20" s="2">
        <v>44546</v>
      </c>
      <c r="I20" s="20" t="s">
        <v>278</v>
      </c>
      <c r="J20" s="39"/>
      <c r="K20" s="39"/>
      <c r="L20" s="39"/>
      <c r="M20" s="39"/>
      <c r="N20" s="22"/>
    </row>
    <row r="21" spans="1:14" x14ac:dyDescent="0.25">
      <c r="A21">
        <v>500780470</v>
      </c>
      <c r="B21" t="s">
        <v>79</v>
      </c>
      <c r="C21" s="2">
        <v>44539</v>
      </c>
      <c r="E21">
        <v>500780470</v>
      </c>
      <c r="F21" t="s">
        <v>79</v>
      </c>
      <c r="G21" s="2">
        <v>44539</v>
      </c>
      <c r="I21" s="23" t="s">
        <v>304</v>
      </c>
      <c r="J21" s="24"/>
      <c r="K21" s="24"/>
      <c r="L21" s="24"/>
      <c r="M21" s="24"/>
      <c r="N21" s="25"/>
    </row>
    <row r="22" spans="1:14" x14ac:dyDescent="0.25">
      <c r="A22">
        <v>500774629</v>
      </c>
      <c r="B22" t="s">
        <v>79</v>
      </c>
      <c r="C22" s="2">
        <v>44539</v>
      </c>
      <c r="E22">
        <v>500774629</v>
      </c>
      <c r="F22" t="s">
        <v>79</v>
      </c>
      <c r="G22" s="2">
        <v>44539</v>
      </c>
    </row>
    <row r="23" spans="1:14" x14ac:dyDescent="0.25">
      <c r="A23">
        <v>500706408</v>
      </c>
      <c r="B23" t="s">
        <v>16</v>
      </c>
      <c r="C23" s="2">
        <v>44546</v>
      </c>
      <c r="E23">
        <v>500706408</v>
      </c>
      <c r="F23" t="s">
        <v>16</v>
      </c>
      <c r="G23" s="2">
        <v>44546</v>
      </c>
    </row>
    <row r="24" spans="1:14" x14ac:dyDescent="0.25">
      <c r="A24">
        <v>500776051</v>
      </c>
      <c r="B24" t="s">
        <v>16</v>
      </c>
      <c r="C24" s="2">
        <v>44688</v>
      </c>
      <c r="E24">
        <v>500776051</v>
      </c>
      <c r="F24" t="s">
        <v>16</v>
      </c>
      <c r="G24" s="2">
        <v>44688</v>
      </c>
    </row>
    <row r="25" spans="1:14" x14ac:dyDescent="0.25">
      <c r="A25">
        <v>500715130</v>
      </c>
      <c r="B25" t="s">
        <v>72</v>
      </c>
      <c r="C25" s="2">
        <v>44688</v>
      </c>
      <c r="E25">
        <v>500715130</v>
      </c>
      <c r="F25" t="s">
        <v>72</v>
      </c>
      <c r="G25" s="2">
        <v>44688</v>
      </c>
    </row>
    <row r="26" spans="1:14" x14ac:dyDescent="0.25">
      <c r="A26">
        <v>500752285</v>
      </c>
      <c r="B26" t="s">
        <v>77</v>
      </c>
      <c r="C26" s="2">
        <v>44688</v>
      </c>
      <c r="E26">
        <v>500758326</v>
      </c>
      <c r="F26" t="s">
        <v>77</v>
      </c>
      <c r="G26" s="2">
        <v>44688</v>
      </c>
    </row>
    <row r="27" spans="1:14" x14ac:dyDescent="0.25">
      <c r="A27">
        <v>500758326</v>
      </c>
      <c r="B27" t="s">
        <v>77</v>
      </c>
      <c r="C27" s="2">
        <v>44688</v>
      </c>
      <c r="E27">
        <v>500774473</v>
      </c>
      <c r="F27" t="s">
        <v>72</v>
      </c>
      <c r="G27" s="2">
        <v>44688</v>
      </c>
    </row>
    <row r="28" spans="1:14" x14ac:dyDescent="0.25">
      <c r="A28">
        <v>500774473</v>
      </c>
      <c r="B28" t="s">
        <v>72</v>
      </c>
      <c r="C28" s="2">
        <v>44688</v>
      </c>
      <c r="E28">
        <v>500783100</v>
      </c>
      <c r="F28" t="s">
        <v>79</v>
      </c>
      <c r="G28" s="2">
        <v>44695</v>
      </c>
    </row>
    <row r="29" spans="1:14" x14ac:dyDescent="0.25">
      <c r="A29">
        <v>500568763</v>
      </c>
      <c r="B29" t="s">
        <v>77</v>
      </c>
      <c r="C29" s="2">
        <v>44688</v>
      </c>
      <c r="E29">
        <v>500771902</v>
      </c>
      <c r="F29" t="s">
        <v>77</v>
      </c>
      <c r="G29" s="2">
        <v>44419</v>
      </c>
    </row>
    <row r="30" spans="1:14" x14ac:dyDescent="0.25">
      <c r="A30">
        <v>500783100</v>
      </c>
      <c r="B30" t="s">
        <v>79</v>
      </c>
      <c r="C30" s="2">
        <v>44695</v>
      </c>
    </row>
    <row r="31" spans="1:14" x14ac:dyDescent="0.25">
      <c r="A31">
        <v>500771902</v>
      </c>
      <c r="B31" t="s">
        <v>77</v>
      </c>
      <c r="C31" s="2">
        <v>44419</v>
      </c>
    </row>
  </sheetData>
  <pageMargins left="0.7" right="0.7" top="0.75" bottom="0.75" header="0.3" footer="0.3"/>
  <pageSetup scale="62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75441-989A-4E54-9A54-3D593A5B4A82}">
  <sheetPr>
    <pageSetUpPr fitToPage="1"/>
  </sheetPr>
  <dimension ref="A1:R33"/>
  <sheetViews>
    <sheetView workbookViewId="0">
      <selection activeCell="H5" sqref="H5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5" max="5" width="10" bestFit="1" customWidth="1"/>
    <col min="6" max="6" width="11.5703125" bestFit="1" customWidth="1"/>
    <col min="7" max="7" width="12.140625" bestFit="1" customWidth="1"/>
  </cols>
  <sheetData>
    <row r="1" spans="1:18" x14ac:dyDescent="0.25">
      <c r="A1" s="26" t="s">
        <v>290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x14ac:dyDescent="0.25">
      <c r="A2" s="35" t="s">
        <v>291</v>
      </c>
      <c r="B2" s="35"/>
      <c r="C2" s="35"/>
      <c r="E2" s="35" t="s">
        <v>292</v>
      </c>
      <c r="F2" s="35"/>
      <c r="G2" s="35"/>
    </row>
    <row r="3" spans="1:18" x14ac:dyDescent="0.25">
      <c r="A3" t="s">
        <v>0</v>
      </c>
      <c r="B3" t="s">
        <v>80</v>
      </c>
      <c r="C3" t="s">
        <v>81</v>
      </c>
      <c r="E3" t="s">
        <v>0</v>
      </c>
      <c r="F3" t="s">
        <v>80</v>
      </c>
      <c r="G3" t="s">
        <v>81</v>
      </c>
    </row>
    <row r="4" spans="1:18" x14ac:dyDescent="0.25">
      <c r="A4">
        <v>500721044</v>
      </c>
      <c r="B4" t="s">
        <v>82</v>
      </c>
      <c r="C4" t="s">
        <v>83</v>
      </c>
      <c r="E4">
        <v>500776051</v>
      </c>
      <c r="F4" t="s">
        <v>104</v>
      </c>
      <c r="G4" t="s">
        <v>105</v>
      </c>
    </row>
    <row r="5" spans="1:18" x14ac:dyDescent="0.25">
      <c r="A5">
        <v>500762703</v>
      </c>
      <c r="B5" t="s">
        <v>88</v>
      </c>
      <c r="C5" t="s">
        <v>89</v>
      </c>
      <c r="E5">
        <v>500781909</v>
      </c>
      <c r="F5" t="s">
        <v>94</v>
      </c>
      <c r="G5" t="s">
        <v>95</v>
      </c>
    </row>
    <row r="6" spans="1:18" x14ac:dyDescent="0.25">
      <c r="A6">
        <v>500768060</v>
      </c>
      <c r="B6" t="s">
        <v>108</v>
      </c>
      <c r="C6" t="s">
        <v>109</v>
      </c>
      <c r="E6">
        <v>500758325</v>
      </c>
      <c r="F6" t="s">
        <v>268</v>
      </c>
      <c r="G6" t="s">
        <v>269</v>
      </c>
    </row>
    <row r="7" spans="1:18" x14ac:dyDescent="0.25">
      <c r="A7">
        <v>500760362</v>
      </c>
      <c r="B7" t="s">
        <v>133</v>
      </c>
      <c r="C7" t="s">
        <v>134</v>
      </c>
      <c r="E7">
        <v>500765839</v>
      </c>
      <c r="F7" t="s">
        <v>244</v>
      </c>
      <c r="G7" t="s">
        <v>245</v>
      </c>
    </row>
    <row r="8" spans="1:18" x14ac:dyDescent="0.25">
      <c r="A8">
        <v>500781909</v>
      </c>
      <c r="B8" t="s">
        <v>94</v>
      </c>
      <c r="C8" t="s">
        <v>95</v>
      </c>
      <c r="E8">
        <v>500785891</v>
      </c>
      <c r="F8" t="s">
        <v>123</v>
      </c>
      <c r="G8" t="s">
        <v>124</v>
      </c>
    </row>
    <row r="9" spans="1:18" x14ac:dyDescent="0.25">
      <c r="A9">
        <v>500772696</v>
      </c>
      <c r="B9" t="s">
        <v>135</v>
      </c>
      <c r="C9" t="s">
        <v>83</v>
      </c>
      <c r="E9">
        <v>500568763</v>
      </c>
      <c r="F9" t="s">
        <v>119</v>
      </c>
      <c r="G9" t="s">
        <v>120</v>
      </c>
    </row>
    <row r="10" spans="1:18" x14ac:dyDescent="0.25">
      <c r="A10">
        <v>500765229</v>
      </c>
      <c r="B10" t="s">
        <v>110</v>
      </c>
      <c r="C10" t="s">
        <v>111</v>
      </c>
      <c r="E10">
        <v>500715130</v>
      </c>
      <c r="F10" t="s">
        <v>86</v>
      </c>
      <c r="G10" t="s">
        <v>87</v>
      </c>
    </row>
    <row r="11" spans="1:18" x14ac:dyDescent="0.25">
      <c r="A11">
        <v>500568763</v>
      </c>
      <c r="B11" t="s">
        <v>119</v>
      </c>
      <c r="C11" t="s">
        <v>120</v>
      </c>
      <c r="E11">
        <v>500721044</v>
      </c>
      <c r="F11" t="s">
        <v>82</v>
      </c>
      <c r="G11" t="s">
        <v>83</v>
      </c>
    </row>
    <row r="12" spans="1:18" x14ac:dyDescent="0.25">
      <c r="A12">
        <v>500779654</v>
      </c>
      <c r="B12" t="s">
        <v>121</v>
      </c>
      <c r="C12" t="s">
        <v>122</v>
      </c>
      <c r="E12">
        <v>500765229</v>
      </c>
      <c r="F12" t="s">
        <v>110</v>
      </c>
      <c r="G12" t="s">
        <v>111</v>
      </c>
    </row>
    <row r="13" spans="1:18" x14ac:dyDescent="0.25">
      <c r="A13">
        <v>500752285</v>
      </c>
      <c r="B13" t="s">
        <v>125</v>
      </c>
      <c r="C13" t="s">
        <v>126</v>
      </c>
      <c r="E13">
        <v>500743575</v>
      </c>
      <c r="F13" t="s">
        <v>90</v>
      </c>
      <c r="G13" t="s">
        <v>91</v>
      </c>
    </row>
    <row r="14" spans="1:18" x14ac:dyDescent="0.25">
      <c r="A14">
        <v>500755767</v>
      </c>
      <c r="B14" t="s">
        <v>98</v>
      </c>
      <c r="C14" t="s">
        <v>99</v>
      </c>
      <c r="E14">
        <v>500767031</v>
      </c>
      <c r="F14" t="s">
        <v>84</v>
      </c>
      <c r="G14" t="s">
        <v>85</v>
      </c>
    </row>
    <row r="15" spans="1:18" x14ac:dyDescent="0.25">
      <c r="A15">
        <v>500743575</v>
      </c>
      <c r="B15" t="s">
        <v>90</v>
      </c>
      <c r="C15" t="s">
        <v>91</v>
      </c>
      <c r="E15">
        <v>500783100</v>
      </c>
      <c r="F15" t="s">
        <v>147</v>
      </c>
      <c r="G15" t="s">
        <v>83</v>
      </c>
    </row>
    <row r="16" spans="1:18" x14ac:dyDescent="0.25">
      <c r="A16">
        <v>500787578</v>
      </c>
      <c r="B16" t="s">
        <v>116</v>
      </c>
      <c r="C16" t="s">
        <v>117</v>
      </c>
      <c r="E16">
        <v>500774473</v>
      </c>
      <c r="F16" t="s">
        <v>114</v>
      </c>
      <c r="G16" t="s">
        <v>115</v>
      </c>
    </row>
    <row r="17" spans="1:7" x14ac:dyDescent="0.25">
      <c r="A17">
        <v>500719984</v>
      </c>
      <c r="B17" t="s">
        <v>92</v>
      </c>
      <c r="C17" t="s">
        <v>93</v>
      </c>
      <c r="E17">
        <v>500755767</v>
      </c>
      <c r="F17" t="s">
        <v>98</v>
      </c>
      <c r="G17" t="s">
        <v>99</v>
      </c>
    </row>
    <row r="18" spans="1:7" x14ac:dyDescent="0.25">
      <c r="A18">
        <v>500742634</v>
      </c>
      <c r="B18" t="s">
        <v>118</v>
      </c>
      <c r="C18" t="s">
        <v>105</v>
      </c>
      <c r="E18">
        <v>500719984</v>
      </c>
      <c r="F18" t="s">
        <v>92</v>
      </c>
      <c r="G18" t="s">
        <v>93</v>
      </c>
    </row>
    <row r="19" spans="1:7" x14ac:dyDescent="0.25">
      <c r="A19">
        <v>500765840</v>
      </c>
      <c r="B19" t="s">
        <v>102</v>
      </c>
      <c r="C19" t="s">
        <v>103</v>
      </c>
      <c r="E19">
        <v>500758326</v>
      </c>
      <c r="F19" t="s">
        <v>100</v>
      </c>
      <c r="G19" t="s">
        <v>101</v>
      </c>
    </row>
    <row r="20" spans="1:7" x14ac:dyDescent="0.25">
      <c r="A20">
        <v>500785891</v>
      </c>
      <c r="B20" t="s">
        <v>123</v>
      </c>
      <c r="C20" t="s">
        <v>124</v>
      </c>
      <c r="E20">
        <v>500762703</v>
      </c>
      <c r="F20" t="s">
        <v>88</v>
      </c>
      <c r="G20" t="s">
        <v>89</v>
      </c>
    </row>
    <row r="21" spans="1:7" x14ac:dyDescent="0.25">
      <c r="A21">
        <v>500721457</v>
      </c>
      <c r="B21" t="s">
        <v>112</v>
      </c>
      <c r="C21" t="s">
        <v>113</v>
      </c>
      <c r="E21">
        <v>500740892</v>
      </c>
      <c r="F21" t="s">
        <v>96</v>
      </c>
      <c r="G21" t="s">
        <v>97</v>
      </c>
    </row>
    <row r="22" spans="1:7" x14ac:dyDescent="0.25">
      <c r="A22">
        <v>500740892</v>
      </c>
      <c r="B22" t="s">
        <v>96</v>
      </c>
      <c r="C22" t="s">
        <v>97</v>
      </c>
      <c r="E22">
        <v>500765840</v>
      </c>
      <c r="F22" t="s">
        <v>102</v>
      </c>
      <c r="G22" t="s">
        <v>103</v>
      </c>
    </row>
    <row r="23" spans="1:7" x14ac:dyDescent="0.25">
      <c r="A23">
        <v>500780470</v>
      </c>
      <c r="B23" t="s">
        <v>127</v>
      </c>
      <c r="C23" t="s">
        <v>128</v>
      </c>
      <c r="E23">
        <v>500774629</v>
      </c>
      <c r="F23" t="s">
        <v>106</v>
      </c>
      <c r="G23" t="s">
        <v>107</v>
      </c>
    </row>
    <row r="24" spans="1:7" x14ac:dyDescent="0.25">
      <c r="A24">
        <v>500774629</v>
      </c>
      <c r="B24" t="s">
        <v>106</v>
      </c>
      <c r="C24" t="s">
        <v>107</v>
      </c>
    </row>
    <row r="25" spans="1:7" x14ac:dyDescent="0.25">
      <c r="A25">
        <v>500706408</v>
      </c>
      <c r="B25" t="s">
        <v>140</v>
      </c>
      <c r="C25" t="s">
        <v>141</v>
      </c>
    </row>
    <row r="26" spans="1:7" x14ac:dyDescent="0.25">
      <c r="A26">
        <v>500776051</v>
      </c>
      <c r="B26" t="s">
        <v>104</v>
      </c>
      <c r="C26" t="s">
        <v>105</v>
      </c>
    </row>
    <row r="27" spans="1:7" x14ac:dyDescent="0.25">
      <c r="A27">
        <v>500715130</v>
      </c>
      <c r="B27" t="s">
        <v>86</v>
      </c>
      <c r="C27" t="s">
        <v>87</v>
      </c>
    </row>
    <row r="28" spans="1:7" x14ac:dyDescent="0.25">
      <c r="A28">
        <v>500767031</v>
      </c>
      <c r="B28" t="s">
        <v>84</v>
      </c>
      <c r="C28" t="s">
        <v>85</v>
      </c>
    </row>
    <row r="29" spans="1:7" x14ac:dyDescent="0.25">
      <c r="A29">
        <v>500758326</v>
      </c>
      <c r="B29" t="s">
        <v>100</v>
      </c>
      <c r="C29" t="s">
        <v>101</v>
      </c>
    </row>
    <row r="30" spans="1:7" x14ac:dyDescent="0.25">
      <c r="A30">
        <v>500774473</v>
      </c>
      <c r="B30" t="s">
        <v>114</v>
      </c>
      <c r="C30" t="s">
        <v>115</v>
      </c>
    </row>
    <row r="31" spans="1:7" x14ac:dyDescent="0.25">
      <c r="A31">
        <v>500756627</v>
      </c>
      <c r="B31" t="s">
        <v>145</v>
      </c>
      <c r="C31" t="s">
        <v>146</v>
      </c>
    </row>
    <row r="32" spans="1:7" x14ac:dyDescent="0.25">
      <c r="A32">
        <v>500783100</v>
      </c>
      <c r="B32" t="s">
        <v>147</v>
      </c>
      <c r="C32" t="s">
        <v>83</v>
      </c>
    </row>
    <row r="33" spans="1:3" x14ac:dyDescent="0.25">
      <c r="A33">
        <v>500771902</v>
      </c>
      <c r="B33" t="s">
        <v>148</v>
      </c>
      <c r="C33" t="s">
        <v>149</v>
      </c>
    </row>
  </sheetData>
  <mergeCells count="2">
    <mergeCell ref="A2:C2"/>
    <mergeCell ref="E2:G2"/>
  </mergeCells>
  <pageMargins left="0.7" right="0.7" top="0.75" bottom="0.75" header="0.3" footer="0.3"/>
  <pageSetup scale="69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2892E-0D4B-47CF-A134-141691A72410}">
  <sheetPr>
    <pageSetUpPr fitToPage="1"/>
  </sheetPr>
  <dimension ref="A1:J31"/>
  <sheetViews>
    <sheetView workbookViewId="0">
      <selection activeCell="J1" sqref="J1:J3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4" max="4" width="19.140625" bestFit="1" customWidth="1"/>
    <col min="5" max="5" width="12.140625" bestFit="1" customWidth="1"/>
    <col min="6" max="6" width="10" bestFit="1" customWidth="1"/>
    <col min="7" max="7" width="11.5703125" bestFit="1" customWidth="1"/>
    <col min="8" max="9" width="12.140625" bestFit="1" customWidth="1"/>
    <col min="10" max="10" width="82.42578125" bestFit="1" customWidth="1"/>
  </cols>
  <sheetData>
    <row r="1" spans="1:10" x14ac:dyDescent="0.25">
      <c r="A1" t="s">
        <v>0</v>
      </c>
      <c r="B1" t="s">
        <v>80</v>
      </c>
      <c r="C1" t="s">
        <v>81</v>
      </c>
      <c r="D1" s="1" t="s">
        <v>305</v>
      </c>
      <c r="F1" t="s">
        <v>0</v>
      </c>
      <c r="G1" t="s">
        <v>80</v>
      </c>
      <c r="H1" t="s">
        <v>81</v>
      </c>
      <c r="J1" s="32" t="s">
        <v>199</v>
      </c>
    </row>
    <row r="2" spans="1:10" x14ac:dyDescent="0.25">
      <c r="A2">
        <v>500721044</v>
      </c>
      <c r="B2" t="s">
        <v>82</v>
      </c>
      <c r="C2" t="s">
        <v>83</v>
      </c>
      <c r="D2">
        <f>COUNTIF(F:F,A2)</f>
        <v>1</v>
      </c>
      <c r="F2">
        <v>500776051</v>
      </c>
      <c r="G2" t="s">
        <v>104</v>
      </c>
      <c r="H2" t="s">
        <v>105</v>
      </c>
      <c r="J2" s="41" t="s">
        <v>308</v>
      </c>
    </row>
    <row r="3" spans="1:10" x14ac:dyDescent="0.25">
      <c r="A3">
        <v>500762703</v>
      </c>
      <c r="B3" t="s">
        <v>88</v>
      </c>
      <c r="C3" t="s">
        <v>89</v>
      </c>
      <c r="D3">
        <f t="shared" ref="D3:D31" si="0">COUNTIF(F:F,A3)</f>
        <v>1</v>
      </c>
      <c r="F3">
        <v>500781909</v>
      </c>
      <c r="G3" t="s">
        <v>94</v>
      </c>
      <c r="H3" t="s">
        <v>95</v>
      </c>
      <c r="J3" s="42" t="s">
        <v>309</v>
      </c>
    </row>
    <row r="4" spans="1:10" x14ac:dyDescent="0.25">
      <c r="A4">
        <v>500768060</v>
      </c>
      <c r="B4" t="s">
        <v>108</v>
      </c>
      <c r="C4" t="s">
        <v>109</v>
      </c>
      <c r="D4">
        <f t="shared" si="0"/>
        <v>0</v>
      </c>
      <c r="F4">
        <v>500758325</v>
      </c>
      <c r="G4" t="s">
        <v>268</v>
      </c>
      <c r="H4" t="s">
        <v>269</v>
      </c>
    </row>
    <row r="5" spans="1:10" x14ac:dyDescent="0.25">
      <c r="A5">
        <v>500760362</v>
      </c>
      <c r="B5" t="s">
        <v>133</v>
      </c>
      <c r="C5" t="s">
        <v>134</v>
      </c>
      <c r="D5">
        <f t="shared" si="0"/>
        <v>0</v>
      </c>
      <c r="F5">
        <v>500765839</v>
      </c>
      <c r="G5" t="s">
        <v>244</v>
      </c>
      <c r="H5" t="s">
        <v>245</v>
      </c>
    </row>
    <row r="6" spans="1:10" x14ac:dyDescent="0.25">
      <c r="A6">
        <v>500781909</v>
      </c>
      <c r="B6" t="s">
        <v>94</v>
      </c>
      <c r="C6" t="s">
        <v>95</v>
      </c>
      <c r="D6">
        <f t="shared" si="0"/>
        <v>1</v>
      </c>
      <c r="F6">
        <v>500785891</v>
      </c>
      <c r="G6" t="s">
        <v>123</v>
      </c>
      <c r="H6" t="s">
        <v>124</v>
      </c>
    </row>
    <row r="7" spans="1:10" x14ac:dyDescent="0.25">
      <c r="A7">
        <v>500772696</v>
      </c>
      <c r="B7" t="s">
        <v>135</v>
      </c>
      <c r="C7" t="s">
        <v>83</v>
      </c>
      <c r="D7">
        <f t="shared" si="0"/>
        <v>0</v>
      </c>
      <c r="F7">
        <v>500568763</v>
      </c>
      <c r="G7" t="s">
        <v>119</v>
      </c>
      <c r="H7" t="s">
        <v>120</v>
      </c>
    </row>
    <row r="8" spans="1:10" x14ac:dyDescent="0.25">
      <c r="A8">
        <v>500765229</v>
      </c>
      <c r="B8" t="s">
        <v>110</v>
      </c>
      <c r="C8" t="s">
        <v>111</v>
      </c>
      <c r="D8">
        <f t="shared" si="0"/>
        <v>1</v>
      </c>
      <c r="F8">
        <v>500715130</v>
      </c>
      <c r="G8" t="s">
        <v>86</v>
      </c>
      <c r="H8" t="s">
        <v>87</v>
      </c>
    </row>
    <row r="9" spans="1:10" x14ac:dyDescent="0.25">
      <c r="A9">
        <v>500568763</v>
      </c>
      <c r="B9" t="s">
        <v>119</v>
      </c>
      <c r="C9" t="s">
        <v>120</v>
      </c>
      <c r="D9">
        <f t="shared" si="0"/>
        <v>1</v>
      </c>
      <c r="F9">
        <v>500721044</v>
      </c>
      <c r="G9" t="s">
        <v>82</v>
      </c>
      <c r="H9" t="s">
        <v>83</v>
      </c>
    </row>
    <row r="10" spans="1:10" x14ac:dyDescent="0.25">
      <c r="A10">
        <v>500779654</v>
      </c>
      <c r="B10" t="s">
        <v>121</v>
      </c>
      <c r="C10" t="s">
        <v>122</v>
      </c>
      <c r="D10">
        <f t="shared" si="0"/>
        <v>0</v>
      </c>
      <c r="F10">
        <v>500765229</v>
      </c>
      <c r="G10" t="s">
        <v>110</v>
      </c>
      <c r="H10" t="s">
        <v>111</v>
      </c>
    </row>
    <row r="11" spans="1:10" x14ac:dyDescent="0.25">
      <c r="A11">
        <v>500752285</v>
      </c>
      <c r="B11" t="s">
        <v>125</v>
      </c>
      <c r="C11" t="s">
        <v>126</v>
      </c>
      <c r="D11">
        <f t="shared" si="0"/>
        <v>0</v>
      </c>
      <c r="F11">
        <v>500743575</v>
      </c>
      <c r="G11" t="s">
        <v>90</v>
      </c>
      <c r="H11" t="s">
        <v>91</v>
      </c>
    </row>
    <row r="12" spans="1:10" x14ac:dyDescent="0.25">
      <c r="A12">
        <v>500755767</v>
      </c>
      <c r="B12" t="s">
        <v>98</v>
      </c>
      <c r="C12" t="s">
        <v>99</v>
      </c>
      <c r="D12">
        <f t="shared" si="0"/>
        <v>1</v>
      </c>
      <c r="F12">
        <v>500767031</v>
      </c>
      <c r="G12" t="s">
        <v>84</v>
      </c>
      <c r="H12" t="s">
        <v>85</v>
      </c>
    </row>
    <row r="13" spans="1:10" x14ac:dyDescent="0.25">
      <c r="A13">
        <v>500743575</v>
      </c>
      <c r="B13" t="s">
        <v>90</v>
      </c>
      <c r="C13" t="s">
        <v>91</v>
      </c>
      <c r="D13">
        <f t="shared" si="0"/>
        <v>1</v>
      </c>
      <c r="F13">
        <v>500783100</v>
      </c>
      <c r="G13" t="s">
        <v>147</v>
      </c>
      <c r="H13" t="s">
        <v>83</v>
      </c>
    </row>
    <row r="14" spans="1:10" x14ac:dyDescent="0.25">
      <c r="A14">
        <v>500787578</v>
      </c>
      <c r="B14" t="s">
        <v>116</v>
      </c>
      <c r="C14" t="s">
        <v>117</v>
      </c>
      <c r="D14">
        <f t="shared" si="0"/>
        <v>0</v>
      </c>
      <c r="F14">
        <v>500774473</v>
      </c>
      <c r="G14" t="s">
        <v>114</v>
      </c>
      <c r="H14" t="s">
        <v>115</v>
      </c>
    </row>
    <row r="15" spans="1:10" x14ac:dyDescent="0.25">
      <c r="A15">
        <v>500719984</v>
      </c>
      <c r="B15" t="s">
        <v>92</v>
      </c>
      <c r="C15" t="s">
        <v>93</v>
      </c>
      <c r="D15">
        <f t="shared" si="0"/>
        <v>1</v>
      </c>
      <c r="F15">
        <v>500755767</v>
      </c>
      <c r="G15" t="s">
        <v>98</v>
      </c>
      <c r="H15" t="s">
        <v>99</v>
      </c>
    </row>
    <row r="16" spans="1:10" x14ac:dyDescent="0.25">
      <c r="A16">
        <v>500742634</v>
      </c>
      <c r="B16" t="s">
        <v>118</v>
      </c>
      <c r="C16" t="s">
        <v>105</v>
      </c>
      <c r="D16">
        <f t="shared" si="0"/>
        <v>0</v>
      </c>
      <c r="F16">
        <v>500719984</v>
      </c>
      <c r="G16" t="s">
        <v>92</v>
      </c>
      <c r="H16" t="s">
        <v>93</v>
      </c>
    </row>
    <row r="17" spans="1:8" x14ac:dyDescent="0.25">
      <c r="A17">
        <v>500765840</v>
      </c>
      <c r="B17" t="s">
        <v>102</v>
      </c>
      <c r="C17" t="s">
        <v>103</v>
      </c>
      <c r="D17">
        <f t="shared" si="0"/>
        <v>1</v>
      </c>
      <c r="F17">
        <v>500758326</v>
      </c>
      <c r="G17" t="s">
        <v>100</v>
      </c>
      <c r="H17" t="s">
        <v>101</v>
      </c>
    </row>
    <row r="18" spans="1:8" x14ac:dyDescent="0.25">
      <c r="A18">
        <v>500785891</v>
      </c>
      <c r="B18" t="s">
        <v>123</v>
      </c>
      <c r="C18" t="s">
        <v>124</v>
      </c>
      <c r="D18">
        <f t="shared" si="0"/>
        <v>1</v>
      </c>
      <c r="F18">
        <v>500762703</v>
      </c>
      <c r="G18" t="s">
        <v>88</v>
      </c>
      <c r="H18" t="s">
        <v>89</v>
      </c>
    </row>
    <row r="19" spans="1:8" x14ac:dyDescent="0.25">
      <c r="A19">
        <v>500721457</v>
      </c>
      <c r="B19" t="s">
        <v>112</v>
      </c>
      <c r="C19" t="s">
        <v>113</v>
      </c>
      <c r="D19">
        <f t="shared" si="0"/>
        <v>0</v>
      </c>
      <c r="F19">
        <v>500740892</v>
      </c>
      <c r="G19" t="s">
        <v>96</v>
      </c>
      <c r="H19" t="s">
        <v>97</v>
      </c>
    </row>
    <row r="20" spans="1:8" x14ac:dyDescent="0.25">
      <c r="A20">
        <v>500740892</v>
      </c>
      <c r="B20" t="s">
        <v>96</v>
      </c>
      <c r="C20" t="s">
        <v>97</v>
      </c>
      <c r="D20">
        <f t="shared" si="0"/>
        <v>1</v>
      </c>
      <c r="F20">
        <v>500765840</v>
      </c>
      <c r="G20" t="s">
        <v>102</v>
      </c>
      <c r="H20" t="s">
        <v>103</v>
      </c>
    </row>
    <row r="21" spans="1:8" x14ac:dyDescent="0.25">
      <c r="A21">
        <v>500780470</v>
      </c>
      <c r="B21" t="s">
        <v>127</v>
      </c>
      <c r="C21" t="s">
        <v>128</v>
      </c>
      <c r="D21">
        <f t="shared" si="0"/>
        <v>0</v>
      </c>
      <c r="F21">
        <v>500774629</v>
      </c>
      <c r="G21" t="s">
        <v>106</v>
      </c>
      <c r="H21" t="s">
        <v>107</v>
      </c>
    </row>
    <row r="22" spans="1:8" x14ac:dyDescent="0.25">
      <c r="A22">
        <v>500774629</v>
      </c>
      <c r="B22" t="s">
        <v>106</v>
      </c>
      <c r="C22" t="s">
        <v>107</v>
      </c>
      <c r="D22">
        <f t="shared" si="0"/>
        <v>1</v>
      </c>
    </row>
    <row r="23" spans="1:8" x14ac:dyDescent="0.25">
      <c r="A23">
        <v>500706408</v>
      </c>
      <c r="B23" t="s">
        <v>140</v>
      </c>
      <c r="C23" t="s">
        <v>141</v>
      </c>
      <c r="D23">
        <f t="shared" si="0"/>
        <v>0</v>
      </c>
    </row>
    <row r="24" spans="1:8" x14ac:dyDescent="0.25">
      <c r="A24">
        <v>500776051</v>
      </c>
      <c r="B24" t="s">
        <v>104</v>
      </c>
      <c r="C24" t="s">
        <v>105</v>
      </c>
      <c r="D24">
        <f t="shared" si="0"/>
        <v>1</v>
      </c>
    </row>
    <row r="25" spans="1:8" x14ac:dyDescent="0.25">
      <c r="A25">
        <v>500715130</v>
      </c>
      <c r="B25" t="s">
        <v>86</v>
      </c>
      <c r="C25" t="s">
        <v>87</v>
      </c>
      <c r="D25">
        <f t="shared" si="0"/>
        <v>1</v>
      </c>
    </row>
    <row r="26" spans="1:8" x14ac:dyDescent="0.25">
      <c r="A26">
        <v>500767031</v>
      </c>
      <c r="B26" t="s">
        <v>84</v>
      </c>
      <c r="C26" t="s">
        <v>85</v>
      </c>
      <c r="D26">
        <f t="shared" si="0"/>
        <v>1</v>
      </c>
    </row>
    <row r="27" spans="1:8" x14ac:dyDescent="0.25">
      <c r="A27">
        <v>500758326</v>
      </c>
      <c r="B27" t="s">
        <v>100</v>
      </c>
      <c r="C27" t="s">
        <v>101</v>
      </c>
      <c r="D27">
        <f t="shared" si="0"/>
        <v>1</v>
      </c>
    </row>
    <row r="28" spans="1:8" x14ac:dyDescent="0.25">
      <c r="A28">
        <v>500774473</v>
      </c>
      <c r="B28" t="s">
        <v>114</v>
      </c>
      <c r="C28" t="s">
        <v>115</v>
      </c>
      <c r="D28">
        <f t="shared" si="0"/>
        <v>1</v>
      </c>
    </row>
    <row r="29" spans="1:8" x14ac:dyDescent="0.25">
      <c r="A29">
        <v>500756627</v>
      </c>
      <c r="B29" t="s">
        <v>145</v>
      </c>
      <c r="C29" t="s">
        <v>146</v>
      </c>
      <c r="D29">
        <f t="shared" si="0"/>
        <v>0</v>
      </c>
    </row>
    <row r="30" spans="1:8" x14ac:dyDescent="0.25">
      <c r="A30">
        <v>500783100</v>
      </c>
      <c r="B30" t="s">
        <v>147</v>
      </c>
      <c r="C30" t="s">
        <v>83</v>
      </c>
      <c r="D30">
        <f t="shared" si="0"/>
        <v>1</v>
      </c>
    </row>
    <row r="31" spans="1:8" x14ac:dyDescent="0.25">
      <c r="A31">
        <v>500771902</v>
      </c>
      <c r="B31" t="s">
        <v>148</v>
      </c>
      <c r="C31" t="s">
        <v>149</v>
      </c>
      <c r="D31">
        <f t="shared" si="0"/>
        <v>0</v>
      </c>
    </row>
  </sheetData>
  <autoFilter ref="A1:D31" xr:uid="{7682892E-0D4B-47CF-A134-141691A72410}"/>
  <pageMargins left="0.7" right="0.7" top="0.75" bottom="0.75" header="0.3" footer="0.3"/>
  <pageSetup scale="51"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04CD-400E-4DC7-87DC-89ECABEC7798}">
  <sheetPr>
    <pageSetUpPr fitToPage="1"/>
  </sheetPr>
  <dimension ref="A1:I101"/>
  <sheetViews>
    <sheetView workbookViewId="0">
      <selection activeCell="G38" sqref="G38"/>
    </sheetView>
  </sheetViews>
  <sheetFormatPr defaultRowHeight="15" x14ac:dyDescent="0.25"/>
  <cols>
    <col min="1" max="1" width="10" bestFit="1" customWidth="1"/>
    <col min="2" max="2" width="8.28515625" style="2" bestFit="1" customWidth="1"/>
    <col min="3" max="3" width="40.7109375" bestFit="1" customWidth="1"/>
    <col min="4" max="4" width="16.7109375" bestFit="1" customWidth="1"/>
    <col min="6" max="6" width="14.28515625" bestFit="1" customWidth="1"/>
    <col min="7" max="7" width="12.5703125" bestFit="1" customWidth="1"/>
  </cols>
  <sheetData>
    <row r="1" spans="1:9" x14ac:dyDescent="0.25">
      <c r="A1" s="33" t="s">
        <v>279</v>
      </c>
      <c r="B1" s="33"/>
      <c r="C1" s="33"/>
      <c r="D1" s="33"/>
      <c r="E1" s="33"/>
      <c r="F1" s="33"/>
      <c r="G1" s="33"/>
      <c r="H1" s="33"/>
      <c r="I1" s="33"/>
    </row>
    <row r="2" spans="1:9" x14ac:dyDescent="0.25">
      <c r="A2" t="s">
        <v>0</v>
      </c>
      <c r="B2" s="2" t="s">
        <v>3</v>
      </c>
      <c r="C2" t="s">
        <v>4</v>
      </c>
      <c r="D2" t="s">
        <v>6</v>
      </c>
      <c r="F2" t="s">
        <v>156</v>
      </c>
      <c r="G2" t="s">
        <v>157</v>
      </c>
    </row>
    <row r="3" spans="1:9" x14ac:dyDescent="0.25">
      <c r="A3">
        <v>500721044</v>
      </c>
      <c r="B3" s="2" t="s">
        <v>7</v>
      </c>
      <c r="C3" t="s">
        <v>8</v>
      </c>
      <c r="D3">
        <v>96</v>
      </c>
      <c r="F3" t="s">
        <v>158</v>
      </c>
      <c r="G3" s="16" t="s">
        <v>159</v>
      </c>
    </row>
    <row r="4" spans="1:9" x14ac:dyDescent="0.25">
      <c r="A4">
        <v>500762703</v>
      </c>
      <c r="B4" s="2" t="s">
        <v>7</v>
      </c>
      <c r="C4" t="s">
        <v>10</v>
      </c>
      <c r="D4">
        <v>16</v>
      </c>
      <c r="F4" t="s">
        <v>160</v>
      </c>
      <c r="G4" t="s">
        <v>161</v>
      </c>
    </row>
    <row r="5" spans="1:9" x14ac:dyDescent="0.25">
      <c r="A5">
        <v>500768060</v>
      </c>
      <c r="B5" s="2" t="s">
        <v>7</v>
      </c>
      <c r="C5" t="s">
        <v>11</v>
      </c>
      <c r="D5">
        <v>16</v>
      </c>
      <c r="F5" t="s">
        <v>162</v>
      </c>
      <c r="G5" t="s">
        <v>163</v>
      </c>
    </row>
    <row r="6" spans="1:9" x14ac:dyDescent="0.25">
      <c r="A6">
        <v>500760362</v>
      </c>
      <c r="B6" s="2" t="s">
        <v>7</v>
      </c>
      <c r="C6" t="s">
        <v>14</v>
      </c>
      <c r="D6">
        <v>28</v>
      </c>
      <c r="F6" t="s">
        <v>164</v>
      </c>
      <c r="G6" t="s">
        <v>165</v>
      </c>
    </row>
    <row r="7" spans="1:9" x14ac:dyDescent="0.25">
      <c r="A7">
        <v>500781909</v>
      </c>
      <c r="B7" s="2" t="s">
        <v>7</v>
      </c>
      <c r="C7" t="s">
        <v>136</v>
      </c>
      <c r="D7">
        <v>6</v>
      </c>
    </row>
    <row r="8" spans="1:9" x14ac:dyDescent="0.25">
      <c r="A8">
        <v>500772696</v>
      </c>
      <c r="B8" s="2" t="s">
        <v>7</v>
      </c>
      <c r="C8" t="s">
        <v>18</v>
      </c>
      <c r="D8">
        <v>31</v>
      </c>
    </row>
    <row r="9" spans="1:9" x14ac:dyDescent="0.25">
      <c r="A9">
        <v>500765229</v>
      </c>
      <c r="B9" s="2" t="s">
        <v>7</v>
      </c>
      <c r="C9" t="s">
        <v>20</v>
      </c>
      <c r="D9">
        <v>58</v>
      </c>
    </row>
    <row r="10" spans="1:9" x14ac:dyDescent="0.25">
      <c r="A10">
        <v>500568763</v>
      </c>
      <c r="B10" s="2" t="s">
        <v>7</v>
      </c>
      <c r="C10" t="s">
        <v>22</v>
      </c>
      <c r="D10">
        <v>40</v>
      </c>
    </row>
    <row r="11" spans="1:9" x14ac:dyDescent="0.25">
      <c r="A11">
        <v>500779654</v>
      </c>
      <c r="B11" s="2" t="s">
        <v>7</v>
      </c>
      <c r="C11" t="s">
        <v>24</v>
      </c>
      <c r="D11">
        <v>34</v>
      </c>
    </row>
    <row r="12" spans="1:9" x14ac:dyDescent="0.25">
      <c r="A12">
        <v>500752285</v>
      </c>
      <c r="B12" s="2" t="s">
        <v>7</v>
      </c>
      <c r="C12" t="s">
        <v>166</v>
      </c>
      <c r="D12">
        <v>56</v>
      </c>
    </row>
    <row r="13" spans="1:9" x14ac:dyDescent="0.25">
      <c r="A13">
        <v>500755767</v>
      </c>
      <c r="B13" s="2" t="s">
        <v>7</v>
      </c>
      <c r="C13" t="s">
        <v>27</v>
      </c>
      <c r="D13">
        <v>94</v>
      </c>
    </row>
    <row r="14" spans="1:9" x14ac:dyDescent="0.25">
      <c r="A14">
        <v>500743575</v>
      </c>
      <c r="B14" s="2" t="s">
        <v>7</v>
      </c>
      <c r="C14" t="s">
        <v>21</v>
      </c>
      <c r="D14">
        <v>0</v>
      </c>
    </row>
    <row r="15" spans="1:9" x14ac:dyDescent="0.25">
      <c r="A15">
        <v>500787578</v>
      </c>
      <c r="B15" s="2" t="s">
        <v>7</v>
      </c>
      <c r="C15" t="s">
        <v>19</v>
      </c>
      <c r="D15">
        <v>24</v>
      </c>
    </row>
    <row r="16" spans="1:9" x14ac:dyDescent="0.25">
      <c r="A16">
        <v>500719984</v>
      </c>
      <c r="B16" s="2" t="s">
        <v>7</v>
      </c>
      <c r="C16" t="s">
        <v>28</v>
      </c>
      <c r="D16">
        <v>84</v>
      </c>
    </row>
    <row r="17" spans="1:4" x14ac:dyDescent="0.25">
      <c r="A17">
        <v>500742634</v>
      </c>
      <c r="B17" s="2" t="s">
        <v>7</v>
      </c>
      <c r="C17" t="s">
        <v>19</v>
      </c>
      <c r="D17">
        <v>60</v>
      </c>
    </row>
    <row r="18" spans="1:4" x14ac:dyDescent="0.25">
      <c r="A18">
        <v>500765840</v>
      </c>
      <c r="B18" s="2" t="s">
        <v>7</v>
      </c>
      <c r="C18" t="s">
        <v>23</v>
      </c>
      <c r="D18">
        <v>24</v>
      </c>
    </row>
    <row r="19" spans="1:4" x14ac:dyDescent="0.25">
      <c r="A19">
        <v>500785891</v>
      </c>
      <c r="B19" s="2" t="s">
        <v>7</v>
      </c>
      <c r="C19" t="s">
        <v>30</v>
      </c>
      <c r="D19">
        <v>96</v>
      </c>
    </row>
    <row r="20" spans="1:4" x14ac:dyDescent="0.25">
      <c r="A20">
        <v>500721457</v>
      </c>
      <c r="B20" s="2" t="s">
        <v>7</v>
      </c>
      <c r="C20" t="s">
        <v>11</v>
      </c>
      <c r="D20">
        <v>31</v>
      </c>
    </row>
    <row r="21" spans="1:4" x14ac:dyDescent="0.25">
      <c r="A21">
        <v>500740892</v>
      </c>
      <c r="B21" s="2" t="s">
        <v>7</v>
      </c>
      <c r="C21" t="s">
        <v>22</v>
      </c>
      <c r="D21">
        <v>32</v>
      </c>
    </row>
    <row r="22" spans="1:4" x14ac:dyDescent="0.25">
      <c r="A22">
        <v>500780470</v>
      </c>
      <c r="B22" s="2" t="s">
        <v>7</v>
      </c>
      <c r="C22" t="s">
        <v>19</v>
      </c>
      <c r="D22">
        <v>32</v>
      </c>
    </row>
    <row r="23" spans="1:4" x14ac:dyDescent="0.25">
      <c r="A23">
        <v>500774629</v>
      </c>
      <c r="B23" s="2" t="s">
        <v>7</v>
      </c>
      <c r="C23" t="s">
        <v>11</v>
      </c>
      <c r="D23">
        <v>59</v>
      </c>
    </row>
    <row r="24" spans="1:4" x14ac:dyDescent="0.25">
      <c r="A24">
        <v>500706408</v>
      </c>
      <c r="B24" s="2" t="s">
        <v>7</v>
      </c>
      <c r="C24" t="s">
        <v>19</v>
      </c>
      <c r="D24">
        <v>0</v>
      </c>
    </row>
    <row r="25" spans="1:4" x14ac:dyDescent="0.25">
      <c r="A25">
        <v>500776051</v>
      </c>
      <c r="B25" s="2" t="s">
        <v>7</v>
      </c>
      <c r="C25" t="s">
        <v>18</v>
      </c>
      <c r="D25">
        <v>64</v>
      </c>
    </row>
    <row r="26" spans="1:4" x14ac:dyDescent="0.25">
      <c r="A26">
        <v>500715130</v>
      </c>
      <c r="B26" s="2" t="s">
        <v>7</v>
      </c>
      <c r="C26" t="s">
        <v>22</v>
      </c>
      <c r="D26">
        <v>64</v>
      </c>
    </row>
    <row r="27" spans="1:4" x14ac:dyDescent="0.25">
      <c r="A27">
        <v>500767031</v>
      </c>
      <c r="B27" s="2" t="s">
        <v>7</v>
      </c>
      <c r="C27" t="s">
        <v>167</v>
      </c>
      <c r="D27">
        <v>24</v>
      </c>
    </row>
    <row r="28" spans="1:4" x14ac:dyDescent="0.25">
      <c r="A28">
        <v>500758326</v>
      </c>
      <c r="B28" s="2" t="s">
        <v>7</v>
      </c>
      <c r="C28" t="s">
        <v>8</v>
      </c>
      <c r="D28">
        <v>88</v>
      </c>
    </row>
    <row r="29" spans="1:4" x14ac:dyDescent="0.25">
      <c r="A29">
        <v>500774473</v>
      </c>
      <c r="B29" s="2" t="s">
        <v>7</v>
      </c>
      <c r="C29" t="s">
        <v>30</v>
      </c>
      <c r="D29">
        <v>39</v>
      </c>
    </row>
    <row r="30" spans="1:4" x14ac:dyDescent="0.25">
      <c r="A30">
        <v>500756627</v>
      </c>
      <c r="B30" s="2" t="s">
        <v>7</v>
      </c>
      <c r="C30" t="s">
        <v>11</v>
      </c>
      <c r="D30">
        <v>100</v>
      </c>
    </row>
    <row r="31" spans="1:4" x14ac:dyDescent="0.25">
      <c r="A31">
        <v>500783100</v>
      </c>
      <c r="B31" s="2" t="s">
        <v>7</v>
      </c>
      <c r="C31" t="s">
        <v>14</v>
      </c>
      <c r="D31">
        <v>80</v>
      </c>
    </row>
    <row r="32" spans="1:4" x14ac:dyDescent="0.25">
      <c r="A32">
        <v>500771902</v>
      </c>
      <c r="B32" s="2" t="s">
        <v>7</v>
      </c>
      <c r="C32" t="s">
        <v>168</v>
      </c>
      <c r="D32">
        <v>36</v>
      </c>
    </row>
    <row r="33" spans="1:4" x14ac:dyDescent="0.25">
      <c r="A33">
        <f t="shared" ref="A33:A96" si="0">A32+103</f>
        <v>500772005</v>
      </c>
      <c r="B33" s="2" t="s">
        <v>7</v>
      </c>
      <c r="C33" t="s">
        <v>169</v>
      </c>
      <c r="D33">
        <v>14</v>
      </c>
    </row>
    <row r="34" spans="1:4" x14ac:dyDescent="0.25">
      <c r="A34">
        <f t="shared" si="0"/>
        <v>500772108</v>
      </c>
      <c r="B34" s="2" t="s">
        <v>7</v>
      </c>
      <c r="C34" t="s">
        <v>170</v>
      </c>
      <c r="D34">
        <v>68</v>
      </c>
    </row>
    <row r="35" spans="1:4" x14ac:dyDescent="0.25">
      <c r="A35">
        <f t="shared" si="0"/>
        <v>500772211</v>
      </c>
      <c r="B35" s="2" t="s">
        <v>7</v>
      </c>
      <c r="C35" t="s">
        <v>136</v>
      </c>
      <c r="D35">
        <v>12</v>
      </c>
    </row>
    <row r="36" spans="1:4" x14ac:dyDescent="0.25">
      <c r="A36">
        <f t="shared" si="0"/>
        <v>500772314</v>
      </c>
      <c r="B36" s="2" t="s">
        <v>7</v>
      </c>
      <c r="C36" t="s">
        <v>171</v>
      </c>
      <c r="D36">
        <v>18</v>
      </c>
    </row>
    <row r="37" spans="1:4" x14ac:dyDescent="0.25">
      <c r="A37">
        <f t="shared" si="0"/>
        <v>500772417</v>
      </c>
      <c r="B37" s="2" t="s">
        <v>7</v>
      </c>
      <c r="C37" t="s">
        <v>8</v>
      </c>
      <c r="D37">
        <v>25</v>
      </c>
    </row>
    <row r="38" spans="1:4" x14ac:dyDescent="0.25">
      <c r="A38">
        <f t="shared" si="0"/>
        <v>500772520</v>
      </c>
      <c r="B38" s="2" t="s">
        <v>7</v>
      </c>
      <c r="C38" t="s">
        <v>166</v>
      </c>
      <c r="D38">
        <v>98</v>
      </c>
    </row>
    <row r="39" spans="1:4" x14ac:dyDescent="0.25">
      <c r="A39">
        <f t="shared" si="0"/>
        <v>500772623</v>
      </c>
      <c r="B39" s="2" t="s">
        <v>7</v>
      </c>
      <c r="C39" t="s">
        <v>172</v>
      </c>
      <c r="D39">
        <v>66</v>
      </c>
    </row>
    <row r="40" spans="1:4" x14ac:dyDescent="0.25">
      <c r="A40">
        <f t="shared" si="0"/>
        <v>500772726</v>
      </c>
      <c r="B40" s="2" t="s">
        <v>7</v>
      </c>
      <c r="C40" t="s">
        <v>173</v>
      </c>
      <c r="D40">
        <v>72</v>
      </c>
    </row>
    <row r="41" spans="1:4" x14ac:dyDescent="0.25">
      <c r="A41">
        <f t="shared" si="0"/>
        <v>500772829</v>
      </c>
      <c r="B41" s="2" t="s">
        <v>7</v>
      </c>
      <c r="C41" t="s">
        <v>174</v>
      </c>
      <c r="D41">
        <v>55</v>
      </c>
    </row>
    <row r="42" spans="1:4" x14ac:dyDescent="0.25">
      <c r="A42">
        <f t="shared" si="0"/>
        <v>500772932</v>
      </c>
      <c r="B42" s="2" t="s">
        <v>7</v>
      </c>
      <c r="C42" t="s">
        <v>175</v>
      </c>
      <c r="D42">
        <v>41</v>
      </c>
    </row>
    <row r="43" spans="1:4" x14ac:dyDescent="0.25">
      <c r="A43">
        <f t="shared" si="0"/>
        <v>500773035</v>
      </c>
      <c r="B43" s="2" t="s">
        <v>7</v>
      </c>
      <c r="C43" t="s">
        <v>176</v>
      </c>
      <c r="D43">
        <v>32</v>
      </c>
    </row>
    <row r="44" spans="1:4" x14ac:dyDescent="0.25">
      <c r="A44">
        <f t="shared" si="0"/>
        <v>500773138</v>
      </c>
      <c r="B44" s="2" t="s">
        <v>7</v>
      </c>
      <c r="C44" t="s">
        <v>19</v>
      </c>
      <c r="D44">
        <v>26</v>
      </c>
    </row>
    <row r="45" spans="1:4" x14ac:dyDescent="0.25">
      <c r="A45">
        <f t="shared" si="0"/>
        <v>500773241</v>
      </c>
      <c r="B45" s="2" t="s">
        <v>7</v>
      </c>
      <c r="C45" t="s">
        <v>177</v>
      </c>
      <c r="D45">
        <v>41</v>
      </c>
    </row>
    <row r="46" spans="1:4" x14ac:dyDescent="0.25">
      <c r="A46">
        <f t="shared" si="0"/>
        <v>500773344</v>
      </c>
      <c r="B46" s="2" t="s">
        <v>7</v>
      </c>
      <c r="C46" t="s">
        <v>178</v>
      </c>
      <c r="D46">
        <v>0</v>
      </c>
    </row>
    <row r="47" spans="1:4" x14ac:dyDescent="0.25">
      <c r="A47">
        <f t="shared" si="0"/>
        <v>500773447</v>
      </c>
      <c r="B47" s="2" t="s">
        <v>7</v>
      </c>
      <c r="C47" t="s">
        <v>179</v>
      </c>
      <c r="D47">
        <v>36</v>
      </c>
    </row>
    <row r="48" spans="1:4" x14ac:dyDescent="0.25">
      <c r="A48">
        <f t="shared" si="0"/>
        <v>500773550</v>
      </c>
      <c r="B48" s="2" t="s">
        <v>7</v>
      </c>
      <c r="C48" t="s">
        <v>21</v>
      </c>
      <c r="D48">
        <v>88</v>
      </c>
    </row>
    <row r="49" spans="1:4" x14ac:dyDescent="0.25">
      <c r="A49">
        <f t="shared" si="0"/>
        <v>500773653</v>
      </c>
      <c r="B49" s="2" t="s">
        <v>7</v>
      </c>
      <c r="C49" t="s">
        <v>180</v>
      </c>
      <c r="D49">
        <v>75</v>
      </c>
    </row>
    <row r="50" spans="1:4" x14ac:dyDescent="0.25">
      <c r="A50">
        <f t="shared" si="0"/>
        <v>500773756</v>
      </c>
      <c r="B50" s="2" t="s">
        <v>7</v>
      </c>
      <c r="C50" t="s">
        <v>181</v>
      </c>
      <c r="D50">
        <v>26</v>
      </c>
    </row>
    <row r="51" spans="1:4" x14ac:dyDescent="0.25">
      <c r="A51">
        <f t="shared" si="0"/>
        <v>500773859</v>
      </c>
      <c r="B51" s="2" t="s">
        <v>7</v>
      </c>
      <c r="C51" t="s">
        <v>182</v>
      </c>
      <c r="D51">
        <v>14</v>
      </c>
    </row>
    <row r="52" spans="1:4" x14ac:dyDescent="0.25">
      <c r="A52">
        <f t="shared" si="0"/>
        <v>500773962</v>
      </c>
      <c r="B52" s="2" t="s">
        <v>7</v>
      </c>
      <c r="C52" t="s">
        <v>183</v>
      </c>
      <c r="D52">
        <v>0</v>
      </c>
    </row>
    <row r="53" spans="1:4" x14ac:dyDescent="0.25">
      <c r="A53">
        <f t="shared" si="0"/>
        <v>500774065</v>
      </c>
      <c r="B53" s="2" t="s">
        <v>7</v>
      </c>
      <c r="C53" t="s">
        <v>184</v>
      </c>
      <c r="D53">
        <v>18</v>
      </c>
    </row>
    <row r="54" spans="1:4" x14ac:dyDescent="0.25">
      <c r="A54">
        <f t="shared" si="0"/>
        <v>500774168</v>
      </c>
      <c r="B54" s="2" t="s">
        <v>7</v>
      </c>
      <c r="C54" t="s">
        <v>185</v>
      </c>
      <c r="D54">
        <v>59</v>
      </c>
    </row>
    <row r="55" spans="1:4" x14ac:dyDescent="0.25">
      <c r="A55">
        <f t="shared" si="0"/>
        <v>500774271</v>
      </c>
      <c r="B55" s="2" t="s">
        <v>7</v>
      </c>
      <c r="C55" t="s">
        <v>186</v>
      </c>
      <c r="D55">
        <v>66</v>
      </c>
    </row>
    <row r="56" spans="1:4" x14ac:dyDescent="0.25">
      <c r="A56">
        <f t="shared" si="0"/>
        <v>500774374</v>
      </c>
      <c r="B56" s="2" t="s">
        <v>7</v>
      </c>
      <c r="C56" t="s">
        <v>187</v>
      </c>
      <c r="D56">
        <v>41</v>
      </c>
    </row>
    <row r="57" spans="1:4" x14ac:dyDescent="0.25">
      <c r="A57">
        <f t="shared" si="0"/>
        <v>500774477</v>
      </c>
      <c r="B57" s="2" t="s">
        <v>7</v>
      </c>
      <c r="C57" t="s">
        <v>19</v>
      </c>
      <c r="D57">
        <v>28</v>
      </c>
    </row>
    <row r="58" spans="1:4" x14ac:dyDescent="0.25">
      <c r="A58">
        <f t="shared" si="0"/>
        <v>500774580</v>
      </c>
      <c r="B58" s="2" t="s">
        <v>7</v>
      </c>
      <c r="C58" t="s">
        <v>188</v>
      </c>
      <c r="D58">
        <v>18</v>
      </c>
    </row>
    <row r="59" spans="1:4" x14ac:dyDescent="0.25">
      <c r="A59">
        <f t="shared" si="0"/>
        <v>500774683</v>
      </c>
      <c r="B59" s="2" t="s">
        <v>7</v>
      </c>
      <c r="C59" t="s">
        <v>189</v>
      </c>
      <c r="D59">
        <v>58</v>
      </c>
    </row>
    <row r="60" spans="1:4" x14ac:dyDescent="0.25">
      <c r="A60">
        <f t="shared" si="0"/>
        <v>500774786</v>
      </c>
      <c r="B60" s="2" t="s">
        <v>7</v>
      </c>
      <c r="C60" t="s">
        <v>22</v>
      </c>
      <c r="D60">
        <v>40</v>
      </c>
    </row>
    <row r="61" spans="1:4" x14ac:dyDescent="0.25">
      <c r="A61">
        <f t="shared" si="0"/>
        <v>500774889</v>
      </c>
      <c r="B61" s="2" t="s">
        <v>7</v>
      </c>
      <c r="C61" t="s">
        <v>190</v>
      </c>
      <c r="D61">
        <v>34</v>
      </c>
    </row>
    <row r="62" spans="1:4" x14ac:dyDescent="0.25">
      <c r="A62">
        <f t="shared" si="0"/>
        <v>500774992</v>
      </c>
      <c r="B62" s="2" t="s">
        <v>7</v>
      </c>
      <c r="C62" t="s">
        <v>191</v>
      </c>
      <c r="D62">
        <v>56</v>
      </c>
    </row>
    <row r="63" spans="1:4" x14ac:dyDescent="0.25">
      <c r="A63">
        <f t="shared" si="0"/>
        <v>500775095</v>
      </c>
      <c r="B63" s="2" t="s">
        <v>7</v>
      </c>
      <c r="C63" t="s">
        <v>20</v>
      </c>
      <c r="D63">
        <v>94</v>
      </c>
    </row>
    <row r="64" spans="1:4" x14ac:dyDescent="0.25">
      <c r="A64">
        <f t="shared" si="0"/>
        <v>500775198</v>
      </c>
      <c r="B64" s="2" t="s">
        <v>7</v>
      </c>
      <c r="C64" t="s">
        <v>192</v>
      </c>
      <c r="D64">
        <v>0</v>
      </c>
    </row>
    <row r="65" spans="1:4" x14ac:dyDescent="0.25">
      <c r="A65">
        <f t="shared" si="0"/>
        <v>500775301</v>
      </c>
      <c r="B65" s="2" t="s">
        <v>7</v>
      </c>
      <c r="C65" t="s">
        <v>193</v>
      </c>
      <c r="D65">
        <v>24</v>
      </c>
    </row>
    <row r="66" spans="1:4" x14ac:dyDescent="0.25">
      <c r="A66">
        <f t="shared" si="0"/>
        <v>500775404</v>
      </c>
      <c r="B66" s="2" t="s">
        <v>7</v>
      </c>
      <c r="C66" t="s">
        <v>19</v>
      </c>
      <c r="D66">
        <v>84</v>
      </c>
    </row>
    <row r="67" spans="1:4" x14ac:dyDescent="0.25">
      <c r="A67">
        <f t="shared" si="0"/>
        <v>500775507</v>
      </c>
      <c r="B67" s="2" t="s">
        <v>7</v>
      </c>
      <c r="C67" t="s">
        <v>194</v>
      </c>
      <c r="D67">
        <v>60</v>
      </c>
    </row>
    <row r="68" spans="1:4" x14ac:dyDescent="0.25">
      <c r="A68">
        <f t="shared" si="0"/>
        <v>500775610</v>
      </c>
      <c r="B68" s="2" t="s">
        <v>7</v>
      </c>
      <c r="C68" t="s">
        <v>195</v>
      </c>
      <c r="D68">
        <v>24</v>
      </c>
    </row>
    <row r="69" spans="1:4" x14ac:dyDescent="0.25">
      <c r="A69">
        <f t="shared" si="0"/>
        <v>500775713</v>
      </c>
      <c r="B69" s="2" t="s">
        <v>7</v>
      </c>
      <c r="C69" t="s">
        <v>167</v>
      </c>
      <c r="D69">
        <v>96</v>
      </c>
    </row>
    <row r="70" spans="1:4" x14ac:dyDescent="0.25">
      <c r="A70">
        <f t="shared" si="0"/>
        <v>500775816</v>
      </c>
      <c r="B70" s="2" t="s">
        <v>7</v>
      </c>
      <c r="C70" t="s">
        <v>138</v>
      </c>
      <c r="D70">
        <v>31</v>
      </c>
    </row>
    <row r="71" spans="1:4" x14ac:dyDescent="0.25">
      <c r="A71">
        <f t="shared" si="0"/>
        <v>500775919</v>
      </c>
      <c r="B71" s="2" t="s">
        <v>7</v>
      </c>
      <c r="C71" t="s">
        <v>196</v>
      </c>
      <c r="D71">
        <v>32</v>
      </c>
    </row>
    <row r="72" spans="1:4" x14ac:dyDescent="0.25">
      <c r="A72">
        <f t="shared" si="0"/>
        <v>500776022</v>
      </c>
      <c r="B72" s="2" t="s">
        <v>7</v>
      </c>
      <c r="C72" t="s">
        <v>197</v>
      </c>
      <c r="D72">
        <v>32</v>
      </c>
    </row>
    <row r="73" spans="1:4" x14ac:dyDescent="0.25">
      <c r="A73">
        <f t="shared" si="0"/>
        <v>500776125</v>
      </c>
      <c r="B73" s="2" t="s">
        <v>7</v>
      </c>
      <c r="C73" t="s">
        <v>14</v>
      </c>
      <c r="D73">
        <v>59</v>
      </c>
    </row>
    <row r="74" spans="1:4" x14ac:dyDescent="0.25">
      <c r="A74">
        <f t="shared" si="0"/>
        <v>500776228</v>
      </c>
      <c r="B74" s="2" t="s">
        <v>7</v>
      </c>
      <c r="C74" t="s">
        <v>198</v>
      </c>
      <c r="D74">
        <v>0</v>
      </c>
    </row>
    <row r="75" spans="1:4" x14ac:dyDescent="0.25">
      <c r="A75">
        <f t="shared" si="0"/>
        <v>500776331</v>
      </c>
      <c r="B75" s="2" t="s">
        <v>7</v>
      </c>
      <c r="C75" t="s">
        <v>30</v>
      </c>
      <c r="D75">
        <v>64</v>
      </c>
    </row>
    <row r="76" spans="1:4" x14ac:dyDescent="0.25">
      <c r="A76">
        <f t="shared" si="0"/>
        <v>500776434</v>
      </c>
      <c r="B76" s="2" t="s">
        <v>7</v>
      </c>
      <c r="C76" t="s">
        <v>11</v>
      </c>
      <c r="D76">
        <v>64</v>
      </c>
    </row>
    <row r="77" spans="1:4" x14ac:dyDescent="0.25">
      <c r="A77">
        <f t="shared" si="0"/>
        <v>500776537</v>
      </c>
      <c r="B77" s="2" t="s">
        <v>7</v>
      </c>
      <c r="C77" t="s">
        <v>22</v>
      </c>
      <c r="D77">
        <v>24</v>
      </c>
    </row>
    <row r="78" spans="1:4" x14ac:dyDescent="0.25">
      <c r="A78">
        <f t="shared" si="0"/>
        <v>500776640</v>
      </c>
      <c r="B78" s="2" t="s">
        <v>7</v>
      </c>
      <c r="C78" t="s">
        <v>19</v>
      </c>
      <c r="D78">
        <v>88</v>
      </c>
    </row>
    <row r="79" spans="1:4" x14ac:dyDescent="0.25">
      <c r="A79">
        <f t="shared" si="0"/>
        <v>500776743</v>
      </c>
      <c r="B79" s="2" t="s">
        <v>7</v>
      </c>
      <c r="C79" t="s">
        <v>11</v>
      </c>
      <c r="D79">
        <v>39</v>
      </c>
    </row>
    <row r="80" spans="1:4" x14ac:dyDescent="0.25">
      <c r="A80">
        <f t="shared" si="0"/>
        <v>500776846</v>
      </c>
      <c r="B80" s="2" t="s">
        <v>7</v>
      </c>
      <c r="C80" t="s">
        <v>19</v>
      </c>
      <c r="D80">
        <v>100</v>
      </c>
    </row>
    <row r="81" spans="1:4" x14ac:dyDescent="0.25">
      <c r="A81">
        <f t="shared" si="0"/>
        <v>500776949</v>
      </c>
      <c r="B81" s="2" t="s">
        <v>7</v>
      </c>
      <c r="C81" t="s">
        <v>18</v>
      </c>
      <c r="D81">
        <v>80</v>
      </c>
    </row>
    <row r="82" spans="1:4" x14ac:dyDescent="0.25">
      <c r="A82">
        <f t="shared" si="0"/>
        <v>500777052</v>
      </c>
      <c r="B82" s="2" t="s">
        <v>7</v>
      </c>
      <c r="C82" t="s">
        <v>22</v>
      </c>
      <c r="D82">
        <v>36</v>
      </c>
    </row>
    <row r="83" spans="1:4" x14ac:dyDescent="0.25">
      <c r="A83">
        <f t="shared" si="0"/>
        <v>500777155</v>
      </c>
      <c r="B83" s="2" t="s">
        <v>7</v>
      </c>
      <c r="C83" t="s">
        <v>167</v>
      </c>
      <c r="D83">
        <v>14</v>
      </c>
    </row>
    <row r="84" spans="1:4" x14ac:dyDescent="0.25">
      <c r="A84">
        <f t="shared" si="0"/>
        <v>500777258</v>
      </c>
      <c r="B84" s="2" t="s">
        <v>7</v>
      </c>
      <c r="C84" t="s">
        <v>8</v>
      </c>
      <c r="D84">
        <v>68</v>
      </c>
    </row>
    <row r="85" spans="1:4" x14ac:dyDescent="0.25">
      <c r="A85">
        <f t="shared" si="0"/>
        <v>500777361</v>
      </c>
      <c r="B85" s="2" t="s">
        <v>7</v>
      </c>
      <c r="C85" t="s">
        <v>30</v>
      </c>
      <c r="D85">
        <v>12</v>
      </c>
    </row>
    <row r="86" spans="1:4" x14ac:dyDescent="0.25">
      <c r="A86">
        <f t="shared" si="0"/>
        <v>500777464</v>
      </c>
      <c r="B86" s="2" t="s">
        <v>7</v>
      </c>
      <c r="C86" t="s">
        <v>11</v>
      </c>
      <c r="D86">
        <v>18</v>
      </c>
    </row>
    <row r="87" spans="1:4" x14ac:dyDescent="0.25">
      <c r="A87">
        <f t="shared" si="0"/>
        <v>500777567</v>
      </c>
      <c r="B87" s="2" t="s">
        <v>7</v>
      </c>
      <c r="C87" t="s">
        <v>14</v>
      </c>
      <c r="D87">
        <v>25</v>
      </c>
    </row>
    <row r="88" spans="1:4" x14ac:dyDescent="0.25">
      <c r="A88">
        <f t="shared" si="0"/>
        <v>500777670</v>
      </c>
      <c r="B88" s="2" t="s">
        <v>7</v>
      </c>
      <c r="C88" t="s">
        <v>11</v>
      </c>
      <c r="D88">
        <v>98</v>
      </c>
    </row>
    <row r="89" spans="1:4" x14ac:dyDescent="0.25">
      <c r="A89">
        <f t="shared" si="0"/>
        <v>500777773</v>
      </c>
      <c r="B89" s="2" t="s">
        <v>7</v>
      </c>
      <c r="C89" t="s">
        <v>14</v>
      </c>
      <c r="D89">
        <v>66</v>
      </c>
    </row>
    <row r="90" spans="1:4" x14ac:dyDescent="0.25">
      <c r="A90">
        <f t="shared" si="0"/>
        <v>500777876</v>
      </c>
      <c r="B90" s="2" t="s">
        <v>7</v>
      </c>
      <c r="C90" t="s">
        <v>168</v>
      </c>
      <c r="D90">
        <v>72</v>
      </c>
    </row>
    <row r="91" spans="1:4" x14ac:dyDescent="0.25">
      <c r="A91">
        <f t="shared" si="0"/>
        <v>500777979</v>
      </c>
      <c r="B91" s="2" t="s">
        <v>7</v>
      </c>
      <c r="C91" t="s">
        <v>169</v>
      </c>
      <c r="D91">
        <v>55</v>
      </c>
    </row>
    <row r="92" spans="1:4" x14ac:dyDescent="0.25">
      <c r="A92">
        <f t="shared" si="0"/>
        <v>500778082</v>
      </c>
      <c r="B92" s="2" t="s">
        <v>7</v>
      </c>
      <c r="C92" t="s">
        <v>170</v>
      </c>
      <c r="D92">
        <v>41</v>
      </c>
    </row>
    <row r="93" spans="1:4" x14ac:dyDescent="0.25">
      <c r="A93">
        <f t="shared" si="0"/>
        <v>500778185</v>
      </c>
      <c r="B93" s="2" t="s">
        <v>7</v>
      </c>
      <c r="C93" t="s">
        <v>136</v>
      </c>
      <c r="D93">
        <v>32</v>
      </c>
    </row>
    <row r="94" spans="1:4" x14ac:dyDescent="0.25">
      <c r="A94">
        <f t="shared" si="0"/>
        <v>500778288</v>
      </c>
      <c r="B94" s="2" t="s">
        <v>7</v>
      </c>
      <c r="C94" t="s">
        <v>171</v>
      </c>
      <c r="D94">
        <v>26</v>
      </c>
    </row>
    <row r="95" spans="1:4" x14ac:dyDescent="0.25">
      <c r="A95">
        <f t="shared" si="0"/>
        <v>500778391</v>
      </c>
      <c r="B95" s="2" t="s">
        <v>7</v>
      </c>
      <c r="C95" t="s">
        <v>8</v>
      </c>
      <c r="D95">
        <v>41</v>
      </c>
    </row>
    <row r="96" spans="1:4" x14ac:dyDescent="0.25">
      <c r="A96">
        <f t="shared" si="0"/>
        <v>500778494</v>
      </c>
      <c r="B96" s="2" t="s">
        <v>7</v>
      </c>
      <c r="C96" t="s">
        <v>166</v>
      </c>
      <c r="D96">
        <v>0</v>
      </c>
    </row>
    <row r="97" spans="1:4" x14ac:dyDescent="0.25">
      <c r="A97">
        <f t="shared" ref="A97:A101" si="1">A96+103</f>
        <v>500778597</v>
      </c>
      <c r="B97" s="2" t="s">
        <v>7</v>
      </c>
      <c r="C97" t="s">
        <v>172</v>
      </c>
      <c r="D97">
        <v>36</v>
      </c>
    </row>
    <row r="98" spans="1:4" x14ac:dyDescent="0.25">
      <c r="A98">
        <f t="shared" si="1"/>
        <v>500778700</v>
      </c>
      <c r="B98" s="2" t="s">
        <v>7</v>
      </c>
      <c r="C98" t="s">
        <v>173</v>
      </c>
      <c r="D98">
        <v>88</v>
      </c>
    </row>
    <row r="99" spans="1:4" x14ac:dyDescent="0.25">
      <c r="A99">
        <f t="shared" si="1"/>
        <v>500778803</v>
      </c>
      <c r="B99" s="2" t="s">
        <v>7</v>
      </c>
      <c r="C99" t="s">
        <v>19</v>
      </c>
      <c r="D99">
        <v>75</v>
      </c>
    </row>
    <row r="100" spans="1:4" x14ac:dyDescent="0.25">
      <c r="A100">
        <f t="shared" si="1"/>
        <v>500778906</v>
      </c>
      <c r="B100" s="2" t="s">
        <v>7</v>
      </c>
      <c r="C100" t="s">
        <v>11</v>
      </c>
      <c r="D100">
        <v>26</v>
      </c>
    </row>
    <row r="101" spans="1:4" x14ac:dyDescent="0.25">
      <c r="A101">
        <f t="shared" si="1"/>
        <v>500779009</v>
      </c>
      <c r="B101" s="2" t="s">
        <v>7</v>
      </c>
      <c r="C101" t="s">
        <v>19</v>
      </c>
      <c r="D101">
        <v>14</v>
      </c>
    </row>
  </sheetData>
  <autoFilter ref="A2:D32" xr:uid="{A9D9826A-10E7-4587-9D37-1B6E85C6639E}"/>
  <mergeCells count="1">
    <mergeCell ref="A1:I1"/>
  </mergeCells>
  <conditionalFormatting sqref="A2:A101">
    <cfRule type="duplicateValues" dxfId="1" priority="1"/>
  </conditionalFormatting>
  <pageMargins left="0.7" right="0.7" top="0.75" bottom="0.75" header="0.3" footer="0.3"/>
  <pageSetup scale="95"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2F49D-F438-42AB-A8BA-56D498154FEC}">
  <sheetPr>
    <pageSetUpPr fitToPage="1"/>
  </sheetPr>
  <dimension ref="A1:J100"/>
  <sheetViews>
    <sheetView topLeftCell="A19" workbookViewId="0">
      <selection activeCell="G18" sqref="G18"/>
    </sheetView>
  </sheetViews>
  <sheetFormatPr defaultRowHeight="15" x14ac:dyDescent="0.25"/>
  <cols>
    <col min="1" max="1" width="10" bestFit="1" customWidth="1"/>
    <col min="2" max="2" width="10.7109375" style="2" customWidth="1"/>
    <col min="3" max="3" width="31.42578125" bestFit="1" customWidth="1"/>
    <col min="4" max="4" width="16.7109375" bestFit="1" customWidth="1"/>
    <col min="5" max="5" width="37.7109375" bestFit="1" customWidth="1"/>
    <col min="7" max="7" width="40" bestFit="1" customWidth="1"/>
    <col min="8" max="8" width="12.5703125" bestFit="1" customWidth="1"/>
    <col min="11" max="11" width="40" bestFit="1" customWidth="1"/>
    <col min="12" max="12" width="11.42578125" bestFit="1" customWidth="1"/>
  </cols>
  <sheetData>
    <row r="1" spans="1:8" x14ac:dyDescent="0.25">
      <c r="A1" t="s">
        <v>0</v>
      </c>
      <c r="B1" s="2" t="s">
        <v>3</v>
      </c>
      <c r="C1" t="s">
        <v>4</v>
      </c>
      <c r="D1" t="s">
        <v>6</v>
      </c>
      <c r="E1" s="17" t="s">
        <v>306</v>
      </c>
      <c r="G1" t="s">
        <v>156</v>
      </c>
      <c r="H1" t="s">
        <v>157</v>
      </c>
    </row>
    <row r="2" spans="1:8" x14ac:dyDescent="0.25">
      <c r="A2">
        <v>500721044</v>
      </c>
      <c r="B2" s="2" t="s">
        <v>7</v>
      </c>
      <c r="C2" t="s">
        <v>8</v>
      </c>
      <c r="D2">
        <v>96</v>
      </c>
      <c r="E2" t="str">
        <f>IF(D2&lt;27, "First Year", "Not First Year")</f>
        <v>Not First Year</v>
      </c>
      <c r="G2" t="s">
        <v>158</v>
      </c>
      <c r="H2" s="16" t="s">
        <v>159</v>
      </c>
    </row>
    <row r="3" spans="1:8" x14ac:dyDescent="0.25">
      <c r="A3">
        <v>500762703</v>
      </c>
      <c r="B3" s="2" t="s">
        <v>7</v>
      </c>
      <c r="C3" t="s">
        <v>10</v>
      </c>
      <c r="D3">
        <v>16</v>
      </c>
      <c r="E3" t="str">
        <f t="shared" ref="E3:E66" si="0">IF(D3&lt;27, "First Year", "Not First Year")</f>
        <v>First Year</v>
      </c>
      <c r="G3" t="s">
        <v>160</v>
      </c>
      <c r="H3" t="s">
        <v>161</v>
      </c>
    </row>
    <row r="4" spans="1:8" x14ac:dyDescent="0.25">
      <c r="A4">
        <v>500768060</v>
      </c>
      <c r="B4" s="2" t="s">
        <v>7</v>
      </c>
      <c r="C4" t="s">
        <v>11</v>
      </c>
      <c r="D4">
        <v>16</v>
      </c>
      <c r="E4" t="str">
        <f t="shared" si="0"/>
        <v>First Year</v>
      </c>
      <c r="G4" t="s">
        <v>162</v>
      </c>
      <c r="H4" t="s">
        <v>163</v>
      </c>
    </row>
    <row r="5" spans="1:8" x14ac:dyDescent="0.25">
      <c r="A5">
        <v>500760362</v>
      </c>
      <c r="B5" s="2" t="s">
        <v>7</v>
      </c>
      <c r="C5" t="s">
        <v>14</v>
      </c>
      <c r="D5">
        <v>28</v>
      </c>
      <c r="E5" t="str">
        <f t="shared" si="0"/>
        <v>Not First Year</v>
      </c>
      <c r="G5" t="s">
        <v>164</v>
      </c>
      <c r="H5" t="s">
        <v>165</v>
      </c>
    </row>
    <row r="6" spans="1:8" x14ac:dyDescent="0.25">
      <c r="A6">
        <v>500781909</v>
      </c>
      <c r="B6" s="2" t="s">
        <v>7</v>
      </c>
      <c r="C6" t="s">
        <v>136</v>
      </c>
      <c r="D6">
        <v>6</v>
      </c>
      <c r="E6" t="str">
        <f t="shared" si="0"/>
        <v>First Year</v>
      </c>
    </row>
    <row r="7" spans="1:8" x14ac:dyDescent="0.25">
      <c r="A7">
        <v>500772696</v>
      </c>
      <c r="B7" s="2" t="s">
        <v>7</v>
      </c>
      <c r="C7" t="s">
        <v>18</v>
      </c>
      <c r="D7">
        <v>31</v>
      </c>
      <c r="E7" t="str">
        <f t="shared" si="0"/>
        <v>Not First Year</v>
      </c>
    </row>
    <row r="8" spans="1:8" x14ac:dyDescent="0.25">
      <c r="A8">
        <v>500765229</v>
      </c>
      <c r="B8" s="2" t="s">
        <v>7</v>
      </c>
      <c r="C8" t="s">
        <v>20</v>
      </c>
      <c r="D8">
        <v>58</v>
      </c>
      <c r="E8" t="str">
        <f t="shared" si="0"/>
        <v>Not First Year</v>
      </c>
    </row>
    <row r="9" spans="1:8" x14ac:dyDescent="0.25">
      <c r="A9">
        <v>500568763</v>
      </c>
      <c r="B9" s="2" t="s">
        <v>7</v>
      </c>
      <c r="C9" t="s">
        <v>22</v>
      </c>
      <c r="D9">
        <v>40</v>
      </c>
      <c r="E9" t="str">
        <f t="shared" si="0"/>
        <v>Not First Year</v>
      </c>
      <c r="G9" s="4" t="s">
        <v>306</v>
      </c>
      <c r="H9" t="s">
        <v>9</v>
      </c>
    </row>
    <row r="10" spans="1:8" x14ac:dyDescent="0.25">
      <c r="A10">
        <v>500779654</v>
      </c>
      <c r="B10" s="2" t="s">
        <v>7</v>
      </c>
      <c r="C10" t="s">
        <v>24</v>
      </c>
      <c r="D10">
        <v>34</v>
      </c>
      <c r="E10" t="str">
        <f t="shared" si="0"/>
        <v>Not First Year</v>
      </c>
    </row>
    <row r="11" spans="1:8" x14ac:dyDescent="0.25">
      <c r="A11">
        <v>500752285</v>
      </c>
      <c r="B11" s="2" t="s">
        <v>7</v>
      </c>
      <c r="C11" t="s">
        <v>166</v>
      </c>
      <c r="D11">
        <v>56</v>
      </c>
      <c r="E11" t="str">
        <f t="shared" si="0"/>
        <v>Not First Year</v>
      </c>
      <c r="G11" s="4" t="s">
        <v>12</v>
      </c>
      <c r="H11" t="s">
        <v>13</v>
      </c>
    </row>
    <row r="12" spans="1:8" x14ac:dyDescent="0.25">
      <c r="A12">
        <v>500755767</v>
      </c>
      <c r="B12" s="2" t="s">
        <v>7</v>
      </c>
      <c r="C12" t="s">
        <v>27</v>
      </c>
      <c r="D12">
        <v>94</v>
      </c>
      <c r="E12" t="str">
        <f t="shared" si="0"/>
        <v>Not First Year</v>
      </c>
      <c r="G12" s="5" t="s">
        <v>11</v>
      </c>
      <c r="H12" s="40">
        <v>3</v>
      </c>
    </row>
    <row r="13" spans="1:8" x14ac:dyDescent="0.25">
      <c r="A13">
        <v>500743575</v>
      </c>
      <c r="B13" s="2" t="s">
        <v>7</v>
      </c>
      <c r="C13" t="s">
        <v>21</v>
      </c>
      <c r="D13">
        <v>0</v>
      </c>
      <c r="E13" t="str">
        <f t="shared" si="0"/>
        <v>First Year</v>
      </c>
      <c r="G13" s="5" t="s">
        <v>184</v>
      </c>
      <c r="H13" s="40">
        <v>1</v>
      </c>
    </row>
    <row r="14" spans="1:8" x14ac:dyDescent="0.25">
      <c r="A14">
        <v>500787578</v>
      </c>
      <c r="B14" s="2" t="s">
        <v>7</v>
      </c>
      <c r="C14" t="s">
        <v>19</v>
      </c>
      <c r="D14">
        <v>24</v>
      </c>
      <c r="E14" t="str">
        <f t="shared" si="0"/>
        <v>First Year</v>
      </c>
      <c r="G14" s="5" t="s">
        <v>10</v>
      </c>
      <c r="H14" s="40">
        <v>1</v>
      </c>
    </row>
    <row r="15" spans="1:8" x14ac:dyDescent="0.25">
      <c r="A15">
        <v>500719984</v>
      </c>
      <c r="B15" s="2" t="s">
        <v>7</v>
      </c>
      <c r="C15" t="s">
        <v>28</v>
      </c>
      <c r="D15">
        <v>84</v>
      </c>
      <c r="E15" t="str">
        <f t="shared" si="0"/>
        <v>Not First Year</v>
      </c>
      <c r="G15" s="5" t="s">
        <v>22</v>
      </c>
      <c r="H15" s="40">
        <v>1</v>
      </c>
    </row>
    <row r="16" spans="1:8" x14ac:dyDescent="0.25">
      <c r="A16">
        <v>500742634</v>
      </c>
      <c r="B16" s="2" t="s">
        <v>7</v>
      </c>
      <c r="C16" t="s">
        <v>19</v>
      </c>
      <c r="D16">
        <v>60</v>
      </c>
      <c r="E16" t="str">
        <f t="shared" si="0"/>
        <v>Not First Year</v>
      </c>
      <c r="G16" s="5" t="s">
        <v>192</v>
      </c>
      <c r="H16" s="40">
        <v>1</v>
      </c>
    </row>
    <row r="17" spans="1:8" x14ac:dyDescent="0.25">
      <c r="A17">
        <v>500765840</v>
      </c>
      <c r="B17" s="2" t="s">
        <v>7</v>
      </c>
      <c r="C17" t="s">
        <v>23</v>
      </c>
      <c r="D17">
        <v>24</v>
      </c>
      <c r="E17" t="str">
        <f t="shared" si="0"/>
        <v>First Year</v>
      </c>
      <c r="G17" s="5" t="s">
        <v>193</v>
      </c>
      <c r="H17" s="40">
        <v>1</v>
      </c>
    </row>
    <row r="18" spans="1:8" x14ac:dyDescent="0.25">
      <c r="A18">
        <v>500785891</v>
      </c>
      <c r="B18" s="2" t="s">
        <v>7</v>
      </c>
      <c r="C18" t="s">
        <v>30</v>
      </c>
      <c r="D18">
        <v>96</v>
      </c>
      <c r="E18" t="str">
        <f t="shared" si="0"/>
        <v>Not First Year</v>
      </c>
      <c r="G18" s="5" t="s">
        <v>195</v>
      </c>
      <c r="H18" s="40">
        <v>1</v>
      </c>
    </row>
    <row r="19" spans="1:8" x14ac:dyDescent="0.25">
      <c r="A19">
        <v>500721457</v>
      </c>
      <c r="B19" s="2" t="s">
        <v>7</v>
      </c>
      <c r="C19" t="s">
        <v>11</v>
      </c>
      <c r="D19">
        <v>31</v>
      </c>
      <c r="E19" t="str">
        <f t="shared" si="0"/>
        <v>Not First Year</v>
      </c>
      <c r="G19" s="5" t="s">
        <v>167</v>
      </c>
      <c r="H19" s="40">
        <v>2</v>
      </c>
    </row>
    <row r="20" spans="1:8" x14ac:dyDescent="0.25">
      <c r="A20">
        <v>500740892</v>
      </c>
      <c r="B20" s="2" t="s">
        <v>7</v>
      </c>
      <c r="C20" t="s">
        <v>22</v>
      </c>
      <c r="D20">
        <v>32</v>
      </c>
      <c r="E20" t="str">
        <f t="shared" si="0"/>
        <v>Not First Year</v>
      </c>
      <c r="G20" s="5" t="s">
        <v>14</v>
      </c>
      <c r="H20" s="40">
        <v>1</v>
      </c>
    </row>
    <row r="21" spans="1:8" x14ac:dyDescent="0.25">
      <c r="A21">
        <v>500780470</v>
      </c>
      <c r="B21" s="2" t="s">
        <v>7</v>
      </c>
      <c r="C21" t="s">
        <v>19</v>
      </c>
      <c r="D21">
        <v>32</v>
      </c>
      <c r="E21" t="str">
        <f t="shared" si="0"/>
        <v>Not First Year</v>
      </c>
      <c r="G21" s="5" t="s">
        <v>198</v>
      </c>
      <c r="H21" s="40">
        <v>1</v>
      </c>
    </row>
    <row r="22" spans="1:8" x14ac:dyDescent="0.25">
      <c r="A22">
        <v>500774629</v>
      </c>
      <c r="B22" s="2" t="s">
        <v>7</v>
      </c>
      <c r="C22" t="s">
        <v>11</v>
      </c>
      <c r="D22">
        <v>59</v>
      </c>
      <c r="E22" t="str">
        <f t="shared" si="0"/>
        <v>Not First Year</v>
      </c>
      <c r="G22" s="37" t="s">
        <v>19</v>
      </c>
      <c r="H22" s="45">
        <v>4</v>
      </c>
    </row>
    <row r="23" spans="1:8" x14ac:dyDescent="0.25">
      <c r="A23">
        <v>500706408</v>
      </c>
      <c r="B23" s="2" t="s">
        <v>7</v>
      </c>
      <c r="C23" t="s">
        <v>19</v>
      </c>
      <c r="D23">
        <v>0</v>
      </c>
      <c r="E23" t="str">
        <f t="shared" si="0"/>
        <v>First Year</v>
      </c>
      <c r="G23" s="5" t="s">
        <v>21</v>
      </c>
      <c r="H23" s="40">
        <v>1</v>
      </c>
    </row>
    <row r="24" spans="1:8" x14ac:dyDescent="0.25">
      <c r="A24">
        <v>500776051</v>
      </c>
      <c r="B24" s="2" t="s">
        <v>7</v>
      </c>
      <c r="C24" t="s">
        <v>18</v>
      </c>
      <c r="D24">
        <v>64</v>
      </c>
      <c r="E24" t="str">
        <f t="shared" si="0"/>
        <v>Not First Year</v>
      </c>
      <c r="G24" s="5" t="s">
        <v>181</v>
      </c>
      <c r="H24" s="40">
        <v>1</v>
      </c>
    </row>
    <row r="25" spans="1:8" x14ac:dyDescent="0.25">
      <c r="A25">
        <v>500715130</v>
      </c>
      <c r="B25" s="2" t="s">
        <v>7</v>
      </c>
      <c r="C25" t="s">
        <v>22</v>
      </c>
      <c r="D25">
        <v>64</v>
      </c>
      <c r="E25" t="str">
        <f t="shared" si="0"/>
        <v>Not First Year</v>
      </c>
      <c r="G25" s="5" t="s">
        <v>183</v>
      </c>
      <c r="H25" s="40">
        <v>1</v>
      </c>
    </row>
    <row r="26" spans="1:8" x14ac:dyDescent="0.25">
      <c r="A26">
        <v>500767031</v>
      </c>
      <c r="B26" s="2" t="s">
        <v>7</v>
      </c>
      <c r="C26" t="s">
        <v>167</v>
      </c>
      <c r="D26">
        <v>24</v>
      </c>
      <c r="E26" t="str">
        <f t="shared" si="0"/>
        <v>First Year</v>
      </c>
      <c r="G26" s="5" t="s">
        <v>23</v>
      </c>
      <c r="H26" s="40">
        <v>1</v>
      </c>
    </row>
    <row r="27" spans="1:8" x14ac:dyDescent="0.25">
      <c r="A27">
        <v>500758326</v>
      </c>
      <c r="B27" s="2" t="s">
        <v>7</v>
      </c>
      <c r="C27" t="s">
        <v>8</v>
      </c>
      <c r="D27">
        <v>88</v>
      </c>
      <c r="E27" t="str">
        <f t="shared" si="0"/>
        <v>Not First Year</v>
      </c>
      <c r="G27" s="5" t="s">
        <v>182</v>
      </c>
      <c r="H27" s="40">
        <v>1</v>
      </c>
    </row>
    <row r="28" spans="1:8" x14ac:dyDescent="0.25">
      <c r="A28">
        <v>500774473</v>
      </c>
      <c r="B28" s="2" t="s">
        <v>7</v>
      </c>
      <c r="C28" t="s">
        <v>30</v>
      </c>
      <c r="D28">
        <v>39</v>
      </c>
      <c r="E28" t="str">
        <f t="shared" si="0"/>
        <v>Not First Year</v>
      </c>
      <c r="G28" s="5" t="s">
        <v>188</v>
      </c>
      <c r="H28" s="40">
        <v>1</v>
      </c>
    </row>
    <row r="29" spans="1:8" x14ac:dyDescent="0.25">
      <c r="A29">
        <v>500756627</v>
      </c>
      <c r="B29" s="2" t="s">
        <v>7</v>
      </c>
      <c r="C29" t="s">
        <v>11</v>
      </c>
      <c r="D29">
        <v>100</v>
      </c>
      <c r="E29" t="str">
        <f t="shared" si="0"/>
        <v>Not First Year</v>
      </c>
      <c r="G29" s="5" t="s">
        <v>169</v>
      </c>
      <c r="H29" s="40">
        <v>1</v>
      </c>
    </row>
    <row r="30" spans="1:8" x14ac:dyDescent="0.25">
      <c r="A30">
        <v>500783100</v>
      </c>
      <c r="B30" s="2" t="s">
        <v>7</v>
      </c>
      <c r="C30" t="s">
        <v>14</v>
      </c>
      <c r="D30">
        <v>80</v>
      </c>
      <c r="E30" t="str">
        <f t="shared" si="0"/>
        <v>Not First Year</v>
      </c>
      <c r="G30" s="5" t="s">
        <v>30</v>
      </c>
      <c r="H30" s="40">
        <v>1</v>
      </c>
    </row>
    <row r="31" spans="1:8" x14ac:dyDescent="0.25">
      <c r="A31">
        <v>500771902</v>
      </c>
      <c r="B31" s="2" t="s">
        <v>7</v>
      </c>
      <c r="C31" t="s">
        <v>168</v>
      </c>
      <c r="D31">
        <v>36</v>
      </c>
      <c r="E31" t="str">
        <f t="shared" si="0"/>
        <v>Not First Year</v>
      </c>
      <c r="G31" s="5" t="s">
        <v>136</v>
      </c>
      <c r="H31" s="40">
        <v>2</v>
      </c>
    </row>
    <row r="32" spans="1:8" x14ac:dyDescent="0.25">
      <c r="A32">
        <f t="shared" ref="A32:A95" si="1">A31+103</f>
        <v>500772005</v>
      </c>
      <c r="B32" s="2" t="s">
        <v>7</v>
      </c>
      <c r="C32" t="s">
        <v>169</v>
      </c>
      <c r="D32">
        <v>14</v>
      </c>
      <c r="E32" t="str">
        <f t="shared" si="0"/>
        <v>First Year</v>
      </c>
      <c r="G32" s="5" t="s">
        <v>171</v>
      </c>
      <c r="H32" s="40">
        <v>2</v>
      </c>
    </row>
    <row r="33" spans="1:10" x14ac:dyDescent="0.25">
      <c r="A33">
        <f t="shared" si="1"/>
        <v>500772108</v>
      </c>
      <c r="B33" s="2" t="s">
        <v>7</v>
      </c>
      <c r="C33" t="s">
        <v>170</v>
      </c>
      <c r="D33">
        <v>68</v>
      </c>
      <c r="E33" t="str">
        <f t="shared" si="0"/>
        <v>Not First Year</v>
      </c>
      <c r="G33" s="5" t="s">
        <v>8</v>
      </c>
      <c r="H33" s="40">
        <v>1</v>
      </c>
    </row>
    <row r="34" spans="1:10" x14ac:dyDescent="0.25">
      <c r="A34">
        <f t="shared" si="1"/>
        <v>500772211</v>
      </c>
      <c r="B34" s="2" t="s">
        <v>7</v>
      </c>
      <c r="C34" t="s">
        <v>136</v>
      </c>
      <c r="D34">
        <v>12</v>
      </c>
      <c r="E34" t="str">
        <f t="shared" si="0"/>
        <v>First Year</v>
      </c>
      <c r="G34" s="5" t="s">
        <v>166</v>
      </c>
      <c r="H34" s="40">
        <v>1</v>
      </c>
    </row>
    <row r="35" spans="1:10" x14ac:dyDescent="0.25">
      <c r="A35">
        <f t="shared" si="1"/>
        <v>500772314</v>
      </c>
      <c r="B35" s="2" t="s">
        <v>7</v>
      </c>
      <c r="C35" t="s">
        <v>171</v>
      </c>
      <c r="D35">
        <v>18</v>
      </c>
      <c r="E35" t="str">
        <f t="shared" si="0"/>
        <v>First Year</v>
      </c>
      <c r="G35" s="5" t="s">
        <v>178</v>
      </c>
      <c r="H35" s="40">
        <v>1</v>
      </c>
    </row>
    <row r="36" spans="1:10" x14ac:dyDescent="0.25">
      <c r="A36">
        <f t="shared" si="1"/>
        <v>500772417</v>
      </c>
      <c r="B36" s="2" t="s">
        <v>7</v>
      </c>
      <c r="C36" t="s">
        <v>8</v>
      </c>
      <c r="D36">
        <v>25</v>
      </c>
      <c r="E36" t="str">
        <f t="shared" si="0"/>
        <v>First Year</v>
      </c>
      <c r="G36" s="5" t="s">
        <v>25</v>
      </c>
      <c r="H36" s="40">
        <v>32</v>
      </c>
    </row>
    <row r="37" spans="1:10" x14ac:dyDescent="0.25">
      <c r="A37">
        <f t="shared" si="1"/>
        <v>500772520</v>
      </c>
      <c r="B37" s="2" t="s">
        <v>7</v>
      </c>
      <c r="C37" t="s">
        <v>166</v>
      </c>
      <c r="D37">
        <v>98</v>
      </c>
      <c r="E37" t="str">
        <f t="shared" si="0"/>
        <v>Not First Year</v>
      </c>
    </row>
    <row r="38" spans="1:10" x14ac:dyDescent="0.25">
      <c r="A38">
        <f t="shared" si="1"/>
        <v>500772623</v>
      </c>
      <c r="B38" s="2" t="s">
        <v>7</v>
      </c>
      <c r="C38" t="s">
        <v>172</v>
      </c>
      <c r="D38">
        <v>66</v>
      </c>
      <c r="E38" t="str">
        <f t="shared" si="0"/>
        <v>Not First Year</v>
      </c>
      <c r="G38" s="28" t="s">
        <v>199</v>
      </c>
      <c r="H38" s="43"/>
      <c r="I38" s="43"/>
      <c r="J38" s="44"/>
    </row>
    <row r="39" spans="1:10" x14ac:dyDescent="0.25">
      <c r="A39">
        <f t="shared" si="1"/>
        <v>500772726</v>
      </c>
      <c r="B39" s="2" t="s">
        <v>7</v>
      </c>
      <c r="C39" t="s">
        <v>173</v>
      </c>
      <c r="D39">
        <v>72</v>
      </c>
      <c r="E39" t="str">
        <f t="shared" si="0"/>
        <v>Not First Year</v>
      </c>
      <c r="G39" s="30" t="s">
        <v>307</v>
      </c>
      <c r="H39" s="18"/>
      <c r="I39" s="18"/>
      <c r="J39" s="19"/>
    </row>
    <row r="40" spans="1:10" x14ac:dyDescent="0.25">
      <c r="A40">
        <f t="shared" si="1"/>
        <v>500772829</v>
      </c>
      <c r="B40" s="2" t="s">
        <v>7</v>
      </c>
      <c r="C40" t="s">
        <v>174</v>
      </c>
      <c r="D40">
        <v>55</v>
      </c>
      <c r="E40" t="str">
        <f t="shared" si="0"/>
        <v>Not First Year</v>
      </c>
      <c r="G40" s="31" t="s">
        <v>200</v>
      </c>
      <c r="H40" s="39"/>
      <c r="I40" s="39"/>
      <c r="J40" s="22"/>
    </row>
    <row r="41" spans="1:10" x14ac:dyDescent="0.25">
      <c r="A41">
        <f t="shared" si="1"/>
        <v>500772932</v>
      </c>
      <c r="B41" s="2" t="s">
        <v>7</v>
      </c>
      <c r="C41" t="s">
        <v>175</v>
      </c>
      <c r="D41">
        <v>41</v>
      </c>
      <c r="E41" t="str">
        <f t="shared" si="0"/>
        <v>Not First Year</v>
      </c>
      <c r="G41" s="20" t="s">
        <v>310</v>
      </c>
      <c r="H41" s="39"/>
      <c r="I41" s="39"/>
      <c r="J41" s="22"/>
    </row>
    <row r="42" spans="1:10" x14ac:dyDescent="0.25">
      <c r="A42">
        <f t="shared" si="1"/>
        <v>500773035</v>
      </c>
      <c r="B42" s="2" t="s">
        <v>7</v>
      </c>
      <c r="C42" t="s">
        <v>176</v>
      </c>
      <c r="D42">
        <v>32</v>
      </c>
      <c r="E42" t="str">
        <f t="shared" si="0"/>
        <v>Not First Year</v>
      </c>
      <c r="G42" s="20" t="s">
        <v>311</v>
      </c>
      <c r="H42" s="39"/>
      <c r="I42" s="39"/>
      <c r="J42" s="22"/>
    </row>
    <row r="43" spans="1:10" x14ac:dyDescent="0.25">
      <c r="A43">
        <f t="shared" si="1"/>
        <v>500773138</v>
      </c>
      <c r="B43" s="2" t="s">
        <v>7</v>
      </c>
      <c r="C43" t="s">
        <v>19</v>
      </c>
      <c r="D43">
        <v>26</v>
      </c>
      <c r="E43" t="str">
        <f t="shared" si="0"/>
        <v>First Year</v>
      </c>
      <c r="G43" s="23" t="s">
        <v>300</v>
      </c>
      <c r="H43" s="24"/>
      <c r="I43" s="24"/>
      <c r="J43" s="25"/>
    </row>
    <row r="44" spans="1:10" x14ac:dyDescent="0.25">
      <c r="A44">
        <f t="shared" si="1"/>
        <v>500773241</v>
      </c>
      <c r="B44" s="2" t="s">
        <v>7</v>
      </c>
      <c r="C44" t="s">
        <v>177</v>
      </c>
      <c r="D44">
        <v>41</v>
      </c>
      <c r="E44" t="str">
        <f t="shared" si="0"/>
        <v>Not First Year</v>
      </c>
    </row>
    <row r="45" spans="1:10" x14ac:dyDescent="0.25">
      <c r="A45">
        <f t="shared" si="1"/>
        <v>500773344</v>
      </c>
      <c r="B45" s="2" t="s">
        <v>7</v>
      </c>
      <c r="C45" t="s">
        <v>178</v>
      </c>
      <c r="D45">
        <v>0</v>
      </c>
      <c r="E45" t="str">
        <f t="shared" si="0"/>
        <v>First Year</v>
      </c>
    </row>
    <row r="46" spans="1:10" x14ac:dyDescent="0.25">
      <c r="A46">
        <f t="shared" si="1"/>
        <v>500773447</v>
      </c>
      <c r="B46" s="2" t="s">
        <v>7</v>
      </c>
      <c r="C46" t="s">
        <v>179</v>
      </c>
      <c r="D46">
        <v>36</v>
      </c>
      <c r="E46" t="str">
        <f t="shared" si="0"/>
        <v>Not First Year</v>
      </c>
    </row>
    <row r="47" spans="1:10" x14ac:dyDescent="0.25">
      <c r="A47">
        <f t="shared" si="1"/>
        <v>500773550</v>
      </c>
      <c r="B47" s="2" t="s">
        <v>7</v>
      </c>
      <c r="C47" t="s">
        <v>21</v>
      </c>
      <c r="D47">
        <v>88</v>
      </c>
      <c r="E47" t="str">
        <f t="shared" si="0"/>
        <v>Not First Year</v>
      </c>
    </row>
    <row r="48" spans="1:10" x14ac:dyDescent="0.25">
      <c r="A48">
        <f t="shared" si="1"/>
        <v>500773653</v>
      </c>
      <c r="B48" s="2" t="s">
        <v>7</v>
      </c>
      <c r="C48" t="s">
        <v>180</v>
      </c>
      <c r="D48">
        <v>75</v>
      </c>
      <c r="E48" t="str">
        <f t="shared" si="0"/>
        <v>Not First Year</v>
      </c>
    </row>
    <row r="49" spans="1:5" x14ac:dyDescent="0.25">
      <c r="A49">
        <f t="shared" si="1"/>
        <v>500773756</v>
      </c>
      <c r="B49" s="2" t="s">
        <v>7</v>
      </c>
      <c r="C49" t="s">
        <v>181</v>
      </c>
      <c r="D49">
        <v>26</v>
      </c>
      <c r="E49" t="str">
        <f t="shared" si="0"/>
        <v>First Year</v>
      </c>
    </row>
    <row r="50" spans="1:5" x14ac:dyDescent="0.25">
      <c r="A50">
        <f t="shared" si="1"/>
        <v>500773859</v>
      </c>
      <c r="B50" s="2" t="s">
        <v>7</v>
      </c>
      <c r="C50" t="s">
        <v>182</v>
      </c>
      <c r="D50">
        <v>14</v>
      </c>
      <c r="E50" t="str">
        <f t="shared" si="0"/>
        <v>First Year</v>
      </c>
    </row>
    <row r="51" spans="1:5" x14ac:dyDescent="0.25">
      <c r="A51">
        <f t="shared" si="1"/>
        <v>500773962</v>
      </c>
      <c r="B51" s="2" t="s">
        <v>7</v>
      </c>
      <c r="C51" t="s">
        <v>183</v>
      </c>
      <c r="D51">
        <v>0</v>
      </c>
      <c r="E51" t="str">
        <f t="shared" si="0"/>
        <v>First Year</v>
      </c>
    </row>
    <row r="52" spans="1:5" x14ac:dyDescent="0.25">
      <c r="A52">
        <f t="shared" si="1"/>
        <v>500774065</v>
      </c>
      <c r="B52" s="2" t="s">
        <v>7</v>
      </c>
      <c r="C52" t="s">
        <v>184</v>
      </c>
      <c r="D52">
        <v>18</v>
      </c>
      <c r="E52" t="str">
        <f t="shared" si="0"/>
        <v>First Year</v>
      </c>
    </row>
    <row r="53" spans="1:5" x14ac:dyDescent="0.25">
      <c r="A53">
        <f t="shared" si="1"/>
        <v>500774168</v>
      </c>
      <c r="B53" s="2" t="s">
        <v>7</v>
      </c>
      <c r="C53" t="s">
        <v>185</v>
      </c>
      <c r="D53">
        <v>59</v>
      </c>
      <c r="E53" t="str">
        <f t="shared" si="0"/>
        <v>Not First Year</v>
      </c>
    </row>
    <row r="54" spans="1:5" x14ac:dyDescent="0.25">
      <c r="A54">
        <f t="shared" si="1"/>
        <v>500774271</v>
      </c>
      <c r="B54" s="2" t="s">
        <v>7</v>
      </c>
      <c r="C54" t="s">
        <v>186</v>
      </c>
      <c r="D54">
        <v>66</v>
      </c>
      <c r="E54" t="str">
        <f t="shared" si="0"/>
        <v>Not First Year</v>
      </c>
    </row>
    <row r="55" spans="1:5" x14ac:dyDescent="0.25">
      <c r="A55">
        <f t="shared" si="1"/>
        <v>500774374</v>
      </c>
      <c r="B55" s="2" t="s">
        <v>7</v>
      </c>
      <c r="C55" t="s">
        <v>187</v>
      </c>
      <c r="D55">
        <v>41</v>
      </c>
      <c r="E55" t="str">
        <f t="shared" si="0"/>
        <v>Not First Year</v>
      </c>
    </row>
    <row r="56" spans="1:5" x14ac:dyDescent="0.25">
      <c r="A56">
        <f t="shared" si="1"/>
        <v>500774477</v>
      </c>
      <c r="B56" s="2" t="s">
        <v>7</v>
      </c>
      <c r="C56" t="s">
        <v>19</v>
      </c>
      <c r="D56">
        <v>28</v>
      </c>
      <c r="E56" t="str">
        <f t="shared" si="0"/>
        <v>Not First Year</v>
      </c>
    </row>
    <row r="57" spans="1:5" x14ac:dyDescent="0.25">
      <c r="A57">
        <f t="shared" si="1"/>
        <v>500774580</v>
      </c>
      <c r="B57" s="2" t="s">
        <v>7</v>
      </c>
      <c r="C57" t="s">
        <v>188</v>
      </c>
      <c r="D57">
        <v>18</v>
      </c>
      <c r="E57" t="str">
        <f t="shared" si="0"/>
        <v>First Year</v>
      </c>
    </row>
    <row r="58" spans="1:5" x14ac:dyDescent="0.25">
      <c r="A58">
        <f t="shared" si="1"/>
        <v>500774683</v>
      </c>
      <c r="B58" s="2" t="s">
        <v>7</v>
      </c>
      <c r="C58" t="s">
        <v>189</v>
      </c>
      <c r="D58">
        <v>58</v>
      </c>
      <c r="E58" t="str">
        <f t="shared" si="0"/>
        <v>Not First Year</v>
      </c>
    </row>
    <row r="59" spans="1:5" x14ac:dyDescent="0.25">
      <c r="A59">
        <f t="shared" si="1"/>
        <v>500774786</v>
      </c>
      <c r="B59" s="2" t="s">
        <v>7</v>
      </c>
      <c r="C59" t="s">
        <v>22</v>
      </c>
      <c r="D59">
        <v>40</v>
      </c>
      <c r="E59" t="str">
        <f t="shared" si="0"/>
        <v>Not First Year</v>
      </c>
    </row>
    <row r="60" spans="1:5" x14ac:dyDescent="0.25">
      <c r="A60">
        <f t="shared" si="1"/>
        <v>500774889</v>
      </c>
      <c r="B60" s="2" t="s">
        <v>7</v>
      </c>
      <c r="C60" t="s">
        <v>190</v>
      </c>
      <c r="D60">
        <v>34</v>
      </c>
      <c r="E60" t="str">
        <f t="shared" si="0"/>
        <v>Not First Year</v>
      </c>
    </row>
    <row r="61" spans="1:5" x14ac:dyDescent="0.25">
      <c r="A61">
        <f t="shared" si="1"/>
        <v>500774992</v>
      </c>
      <c r="B61" s="2" t="s">
        <v>7</v>
      </c>
      <c r="C61" t="s">
        <v>191</v>
      </c>
      <c r="D61">
        <v>56</v>
      </c>
      <c r="E61" t="str">
        <f t="shared" si="0"/>
        <v>Not First Year</v>
      </c>
    </row>
    <row r="62" spans="1:5" x14ac:dyDescent="0.25">
      <c r="A62">
        <f t="shared" si="1"/>
        <v>500775095</v>
      </c>
      <c r="B62" s="2" t="s">
        <v>7</v>
      </c>
      <c r="C62" t="s">
        <v>20</v>
      </c>
      <c r="D62">
        <v>94</v>
      </c>
      <c r="E62" t="str">
        <f t="shared" si="0"/>
        <v>Not First Year</v>
      </c>
    </row>
    <row r="63" spans="1:5" x14ac:dyDescent="0.25">
      <c r="A63">
        <f t="shared" si="1"/>
        <v>500775198</v>
      </c>
      <c r="B63" s="2" t="s">
        <v>7</v>
      </c>
      <c r="C63" t="s">
        <v>192</v>
      </c>
      <c r="D63">
        <v>0</v>
      </c>
      <c r="E63" t="str">
        <f t="shared" si="0"/>
        <v>First Year</v>
      </c>
    </row>
    <row r="64" spans="1:5" x14ac:dyDescent="0.25">
      <c r="A64">
        <f t="shared" si="1"/>
        <v>500775301</v>
      </c>
      <c r="B64" s="2" t="s">
        <v>7</v>
      </c>
      <c r="C64" t="s">
        <v>193</v>
      </c>
      <c r="D64">
        <v>24</v>
      </c>
      <c r="E64" t="str">
        <f t="shared" si="0"/>
        <v>First Year</v>
      </c>
    </row>
    <row r="65" spans="1:5" x14ac:dyDescent="0.25">
      <c r="A65">
        <f t="shared" si="1"/>
        <v>500775404</v>
      </c>
      <c r="B65" s="2" t="s">
        <v>7</v>
      </c>
      <c r="C65" t="s">
        <v>19</v>
      </c>
      <c r="D65">
        <v>84</v>
      </c>
      <c r="E65" t="str">
        <f t="shared" si="0"/>
        <v>Not First Year</v>
      </c>
    </row>
    <row r="66" spans="1:5" x14ac:dyDescent="0.25">
      <c r="A66">
        <f t="shared" si="1"/>
        <v>500775507</v>
      </c>
      <c r="B66" s="2" t="s">
        <v>7</v>
      </c>
      <c r="C66" t="s">
        <v>194</v>
      </c>
      <c r="D66">
        <v>60</v>
      </c>
      <c r="E66" t="str">
        <f t="shared" si="0"/>
        <v>Not First Year</v>
      </c>
    </row>
    <row r="67" spans="1:5" x14ac:dyDescent="0.25">
      <c r="A67">
        <f t="shared" si="1"/>
        <v>500775610</v>
      </c>
      <c r="B67" s="2" t="s">
        <v>7</v>
      </c>
      <c r="C67" t="s">
        <v>195</v>
      </c>
      <c r="D67">
        <v>24</v>
      </c>
      <c r="E67" t="str">
        <f t="shared" ref="E67:E100" si="2">IF(D67&lt;27, "First Year", "Not First Year")</f>
        <v>First Year</v>
      </c>
    </row>
    <row r="68" spans="1:5" x14ac:dyDescent="0.25">
      <c r="A68">
        <f t="shared" si="1"/>
        <v>500775713</v>
      </c>
      <c r="B68" s="2" t="s">
        <v>7</v>
      </c>
      <c r="C68" t="s">
        <v>167</v>
      </c>
      <c r="D68">
        <v>96</v>
      </c>
      <c r="E68" t="str">
        <f t="shared" si="2"/>
        <v>Not First Year</v>
      </c>
    </row>
    <row r="69" spans="1:5" x14ac:dyDescent="0.25">
      <c r="A69">
        <f t="shared" si="1"/>
        <v>500775816</v>
      </c>
      <c r="B69" s="2" t="s">
        <v>7</v>
      </c>
      <c r="C69" t="s">
        <v>138</v>
      </c>
      <c r="D69">
        <v>31</v>
      </c>
      <c r="E69" t="str">
        <f t="shared" si="2"/>
        <v>Not First Year</v>
      </c>
    </row>
    <row r="70" spans="1:5" x14ac:dyDescent="0.25">
      <c r="A70">
        <f t="shared" si="1"/>
        <v>500775919</v>
      </c>
      <c r="B70" s="2" t="s">
        <v>7</v>
      </c>
      <c r="C70" t="s">
        <v>196</v>
      </c>
      <c r="D70">
        <v>32</v>
      </c>
      <c r="E70" t="str">
        <f t="shared" si="2"/>
        <v>Not First Year</v>
      </c>
    </row>
    <row r="71" spans="1:5" x14ac:dyDescent="0.25">
      <c r="A71">
        <f t="shared" si="1"/>
        <v>500776022</v>
      </c>
      <c r="B71" s="2" t="s">
        <v>7</v>
      </c>
      <c r="C71" t="s">
        <v>197</v>
      </c>
      <c r="D71">
        <v>32</v>
      </c>
      <c r="E71" t="str">
        <f t="shared" si="2"/>
        <v>Not First Year</v>
      </c>
    </row>
    <row r="72" spans="1:5" x14ac:dyDescent="0.25">
      <c r="A72">
        <f t="shared" si="1"/>
        <v>500776125</v>
      </c>
      <c r="B72" s="2" t="s">
        <v>7</v>
      </c>
      <c r="C72" t="s">
        <v>14</v>
      </c>
      <c r="D72">
        <v>59</v>
      </c>
      <c r="E72" t="str">
        <f t="shared" si="2"/>
        <v>Not First Year</v>
      </c>
    </row>
    <row r="73" spans="1:5" x14ac:dyDescent="0.25">
      <c r="A73">
        <f t="shared" si="1"/>
        <v>500776228</v>
      </c>
      <c r="B73" s="2" t="s">
        <v>7</v>
      </c>
      <c r="C73" t="s">
        <v>198</v>
      </c>
      <c r="D73">
        <v>0</v>
      </c>
      <c r="E73" t="str">
        <f t="shared" si="2"/>
        <v>First Year</v>
      </c>
    </row>
    <row r="74" spans="1:5" x14ac:dyDescent="0.25">
      <c r="A74">
        <f t="shared" si="1"/>
        <v>500776331</v>
      </c>
      <c r="B74" s="2" t="s">
        <v>7</v>
      </c>
      <c r="C74" t="s">
        <v>30</v>
      </c>
      <c r="D74">
        <v>64</v>
      </c>
      <c r="E74" t="str">
        <f t="shared" si="2"/>
        <v>Not First Year</v>
      </c>
    </row>
    <row r="75" spans="1:5" x14ac:dyDescent="0.25">
      <c r="A75">
        <f t="shared" si="1"/>
        <v>500776434</v>
      </c>
      <c r="B75" s="2" t="s">
        <v>7</v>
      </c>
      <c r="C75" t="s">
        <v>11</v>
      </c>
      <c r="D75">
        <v>64</v>
      </c>
      <c r="E75" t="str">
        <f t="shared" si="2"/>
        <v>Not First Year</v>
      </c>
    </row>
    <row r="76" spans="1:5" x14ac:dyDescent="0.25">
      <c r="A76">
        <f t="shared" si="1"/>
        <v>500776537</v>
      </c>
      <c r="B76" s="2" t="s">
        <v>7</v>
      </c>
      <c r="C76" t="s">
        <v>22</v>
      </c>
      <c r="D76">
        <v>24</v>
      </c>
      <c r="E76" t="str">
        <f t="shared" si="2"/>
        <v>First Year</v>
      </c>
    </row>
    <row r="77" spans="1:5" x14ac:dyDescent="0.25">
      <c r="A77">
        <f t="shared" si="1"/>
        <v>500776640</v>
      </c>
      <c r="B77" s="2" t="s">
        <v>7</v>
      </c>
      <c r="C77" t="s">
        <v>19</v>
      </c>
      <c r="D77">
        <v>88</v>
      </c>
      <c r="E77" t="str">
        <f t="shared" si="2"/>
        <v>Not First Year</v>
      </c>
    </row>
    <row r="78" spans="1:5" x14ac:dyDescent="0.25">
      <c r="A78">
        <f t="shared" si="1"/>
        <v>500776743</v>
      </c>
      <c r="B78" s="2" t="s">
        <v>7</v>
      </c>
      <c r="C78" t="s">
        <v>11</v>
      </c>
      <c r="D78">
        <v>39</v>
      </c>
      <c r="E78" t="str">
        <f t="shared" si="2"/>
        <v>Not First Year</v>
      </c>
    </row>
    <row r="79" spans="1:5" x14ac:dyDescent="0.25">
      <c r="A79">
        <f t="shared" si="1"/>
        <v>500776846</v>
      </c>
      <c r="B79" s="2" t="s">
        <v>7</v>
      </c>
      <c r="C79" t="s">
        <v>19</v>
      </c>
      <c r="D79">
        <v>100</v>
      </c>
      <c r="E79" t="str">
        <f t="shared" si="2"/>
        <v>Not First Year</v>
      </c>
    </row>
    <row r="80" spans="1:5" x14ac:dyDescent="0.25">
      <c r="A80">
        <f t="shared" si="1"/>
        <v>500776949</v>
      </c>
      <c r="B80" s="2" t="s">
        <v>7</v>
      </c>
      <c r="C80" t="s">
        <v>18</v>
      </c>
      <c r="D80">
        <v>80</v>
      </c>
      <c r="E80" t="str">
        <f t="shared" si="2"/>
        <v>Not First Year</v>
      </c>
    </row>
    <row r="81" spans="1:5" x14ac:dyDescent="0.25">
      <c r="A81">
        <f t="shared" si="1"/>
        <v>500777052</v>
      </c>
      <c r="B81" s="2" t="s">
        <v>7</v>
      </c>
      <c r="C81" t="s">
        <v>22</v>
      </c>
      <c r="D81">
        <v>36</v>
      </c>
      <c r="E81" t="str">
        <f t="shared" si="2"/>
        <v>Not First Year</v>
      </c>
    </row>
    <row r="82" spans="1:5" x14ac:dyDescent="0.25">
      <c r="A82">
        <f t="shared" si="1"/>
        <v>500777155</v>
      </c>
      <c r="B82" s="2" t="s">
        <v>7</v>
      </c>
      <c r="C82" t="s">
        <v>167</v>
      </c>
      <c r="D82">
        <v>14</v>
      </c>
      <c r="E82" t="str">
        <f t="shared" si="2"/>
        <v>First Year</v>
      </c>
    </row>
    <row r="83" spans="1:5" x14ac:dyDescent="0.25">
      <c r="A83">
        <f t="shared" si="1"/>
        <v>500777258</v>
      </c>
      <c r="B83" s="2" t="s">
        <v>7</v>
      </c>
      <c r="C83" t="s">
        <v>8</v>
      </c>
      <c r="D83">
        <v>68</v>
      </c>
      <c r="E83" t="str">
        <f t="shared" si="2"/>
        <v>Not First Year</v>
      </c>
    </row>
    <row r="84" spans="1:5" x14ac:dyDescent="0.25">
      <c r="A84">
        <f t="shared" si="1"/>
        <v>500777361</v>
      </c>
      <c r="B84" s="2" t="s">
        <v>7</v>
      </c>
      <c r="C84" t="s">
        <v>30</v>
      </c>
      <c r="D84">
        <v>12</v>
      </c>
      <c r="E84" t="str">
        <f t="shared" si="2"/>
        <v>First Year</v>
      </c>
    </row>
    <row r="85" spans="1:5" x14ac:dyDescent="0.25">
      <c r="A85">
        <f t="shared" si="1"/>
        <v>500777464</v>
      </c>
      <c r="B85" s="2" t="s">
        <v>7</v>
      </c>
      <c r="C85" t="s">
        <v>11</v>
      </c>
      <c r="D85">
        <v>18</v>
      </c>
      <c r="E85" t="str">
        <f t="shared" si="2"/>
        <v>First Year</v>
      </c>
    </row>
    <row r="86" spans="1:5" x14ac:dyDescent="0.25">
      <c r="A86">
        <f t="shared" si="1"/>
        <v>500777567</v>
      </c>
      <c r="B86" s="2" t="s">
        <v>7</v>
      </c>
      <c r="C86" t="s">
        <v>14</v>
      </c>
      <c r="D86">
        <v>25</v>
      </c>
      <c r="E86" t="str">
        <f t="shared" si="2"/>
        <v>First Year</v>
      </c>
    </row>
    <row r="87" spans="1:5" x14ac:dyDescent="0.25">
      <c r="A87">
        <f t="shared" si="1"/>
        <v>500777670</v>
      </c>
      <c r="B87" s="2" t="s">
        <v>7</v>
      </c>
      <c r="C87" t="s">
        <v>11</v>
      </c>
      <c r="D87">
        <v>98</v>
      </c>
      <c r="E87" t="str">
        <f t="shared" si="2"/>
        <v>Not First Year</v>
      </c>
    </row>
    <row r="88" spans="1:5" x14ac:dyDescent="0.25">
      <c r="A88">
        <f t="shared" si="1"/>
        <v>500777773</v>
      </c>
      <c r="B88" s="2" t="s">
        <v>7</v>
      </c>
      <c r="C88" t="s">
        <v>14</v>
      </c>
      <c r="D88">
        <v>66</v>
      </c>
      <c r="E88" t="str">
        <f t="shared" si="2"/>
        <v>Not First Year</v>
      </c>
    </row>
    <row r="89" spans="1:5" x14ac:dyDescent="0.25">
      <c r="A89">
        <f t="shared" si="1"/>
        <v>500777876</v>
      </c>
      <c r="B89" s="2" t="s">
        <v>7</v>
      </c>
      <c r="C89" t="s">
        <v>168</v>
      </c>
      <c r="D89">
        <v>72</v>
      </c>
      <c r="E89" t="str">
        <f t="shared" si="2"/>
        <v>Not First Year</v>
      </c>
    </row>
    <row r="90" spans="1:5" x14ac:dyDescent="0.25">
      <c r="A90">
        <f t="shared" si="1"/>
        <v>500777979</v>
      </c>
      <c r="B90" s="2" t="s">
        <v>7</v>
      </c>
      <c r="C90" t="s">
        <v>169</v>
      </c>
      <c r="D90">
        <v>55</v>
      </c>
      <c r="E90" t="str">
        <f t="shared" si="2"/>
        <v>Not First Year</v>
      </c>
    </row>
    <row r="91" spans="1:5" x14ac:dyDescent="0.25">
      <c r="A91">
        <f t="shared" si="1"/>
        <v>500778082</v>
      </c>
      <c r="B91" s="2" t="s">
        <v>7</v>
      </c>
      <c r="C91" t="s">
        <v>170</v>
      </c>
      <c r="D91">
        <v>41</v>
      </c>
      <c r="E91" t="str">
        <f t="shared" si="2"/>
        <v>Not First Year</v>
      </c>
    </row>
    <row r="92" spans="1:5" x14ac:dyDescent="0.25">
      <c r="A92">
        <f t="shared" si="1"/>
        <v>500778185</v>
      </c>
      <c r="B92" s="2" t="s">
        <v>7</v>
      </c>
      <c r="C92" t="s">
        <v>136</v>
      </c>
      <c r="D92">
        <v>32</v>
      </c>
      <c r="E92" t="str">
        <f t="shared" si="2"/>
        <v>Not First Year</v>
      </c>
    </row>
    <row r="93" spans="1:5" x14ac:dyDescent="0.25">
      <c r="A93">
        <f t="shared" si="1"/>
        <v>500778288</v>
      </c>
      <c r="B93" s="2" t="s">
        <v>7</v>
      </c>
      <c r="C93" t="s">
        <v>171</v>
      </c>
      <c r="D93">
        <v>26</v>
      </c>
      <c r="E93" t="str">
        <f t="shared" si="2"/>
        <v>First Year</v>
      </c>
    </row>
    <row r="94" spans="1:5" x14ac:dyDescent="0.25">
      <c r="A94">
        <f t="shared" si="1"/>
        <v>500778391</v>
      </c>
      <c r="B94" s="2" t="s">
        <v>7</v>
      </c>
      <c r="C94" t="s">
        <v>8</v>
      </c>
      <c r="D94">
        <v>41</v>
      </c>
      <c r="E94" t="str">
        <f t="shared" si="2"/>
        <v>Not First Year</v>
      </c>
    </row>
    <row r="95" spans="1:5" x14ac:dyDescent="0.25">
      <c r="A95">
        <f t="shared" si="1"/>
        <v>500778494</v>
      </c>
      <c r="B95" s="2" t="s">
        <v>7</v>
      </c>
      <c r="C95" t="s">
        <v>166</v>
      </c>
      <c r="D95">
        <v>0</v>
      </c>
      <c r="E95" t="str">
        <f t="shared" si="2"/>
        <v>First Year</v>
      </c>
    </row>
    <row r="96" spans="1:5" x14ac:dyDescent="0.25">
      <c r="A96">
        <f t="shared" ref="A96:A100" si="3">A95+103</f>
        <v>500778597</v>
      </c>
      <c r="B96" s="2" t="s">
        <v>7</v>
      </c>
      <c r="C96" t="s">
        <v>172</v>
      </c>
      <c r="D96">
        <v>36</v>
      </c>
      <c r="E96" t="str">
        <f t="shared" si="2"/>
        <v>Not First Year</v>
      </c>
    </row>
    <row r="97" spans="1:5" x14ac:dyDescent="0.25">
      <c r="A97">
        <f t="shared" si="3"/>
        <v>500778700</v>
      </c>
      <c r="B97" s="2" t="s">
        <v>7</v>
      </c>
      <c r="C97" t="s">
        <v>173</v>
      </c>
      <c r="D97">
        <v>88</v>
      </c>
      <c r="E97" t="str">
        <f t="shared" si="2"/>
        <v>Not First Year</v>
      </c>
    </row>
    <row r="98" spans="1:5" x14ac:dyDescent="0.25">
      <c r="A98">
        <f t="shared" si="3"/>
        <v>500778803</v>
      </c>
      <c r="B98" s="2" t="s">
        <v>7</v>
      </c>
      <c r="C98" t="s">
        <v>19</v>
      </c>
      <c r="D98">
        <v>75</v>
      </c>
      <c r="E98" t="str">
        <f t="shared" si="2"/>
        <v>Not First Year</v>
      </c>
    </row>
    <row r="99" spans="1:5" x14ac:dyDescent="0.25">
      <c r="A99">
        <f t="shared" si="3"/>
        <v>500778906</v>
      </c>
      <c r="B99" s="2" t="s">
        <v>7</v>
      </c>
      <c r="C99" t="s">
        <v>11</v>
      </c>
      <c r="D99">
        <v>26</v>
      </c>
      <c r="E99" t="str">
        <f t="shared" si="2"/>
        <v>First Year</v>
      </c>
    </row>
    <row r="100" spans="1:5" x14ac:dyDescent="0.25">
      <c r="A100">
        <f t="shared" si="3"/>
        <v>500779009</v>
      </c>
      <c r="B100" s="2" t="s">
        <v>7</v>
      </c>
      <c r="C100" t="s">
        <v>19</v>
      </c>
      <c r="D100">
        <v>14</v>
      </c>
      <c r="E100" t="str">
        <f t="shared" si="2"/>
        <v>First Year</v>
      </c>
    </row>
  </sheetData>
  <autoFilter ref="A1:D31" xr:uid="{A9D9826A-10E7-4587-9D37-1B6E85C6639E}"/>
  <conditionalFormatting sqref="A1:A100">
    <cfRule type="duplicateValues" dxfId="0" priority="1"/>
  </conditionalFormatting>
  <pageMargins left="0.7" right="0.7" top="0.75" bottom="0.75" header="0.3" footer="0.3"/>
  <pageSetup scale="69" fitToHeight="0" orientation="landscape" horizontalDpi="1200" verticalDpi="120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84F6-8AA0-4290-BD44-E1CBBF8F2243}">
  <sheetPr>
    <pageSetUpPr fitToPage="1"/>
  </sheetPr>
  <dimension ref="A1:L55"/>
  <sheetViews>
    <sheetView workbookViewId="0">
      <selection activeCell="A35" sqref="A35:C55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4" max="4" width="10.7109375" bestFit="1" customWidth="1"/>
    <col min="5" max="5" width="6" bestFit="1" customWidth="1"/>
    <col min="6" max="6" width="31.42578125" bestFit="1" customWidth="1"/>
    <col min="7" max="7" width="10.85546875" bestFit="1" customWidth="1"/>
    <col min="8" max="8" width="14.42578125" bestFit="1" customWidth="1"/>
    <col min="9" max="9" width="19.140625" bestFit="1" customWidth="1"/>
    <col min="10" max="10" width="22.42578125" bestFit="1" customWidth="1"/>
    <col min="11" max="11" width="4.7109375" bestFit="1" customWidth="1"/>
  </cols>
  <sheetData>
    <row r="1" spans="1:12" x14ac:dyDescent="0.25">
      <c r="A1" s="33" t="s">
        <v>287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s="35" t="s">
        <v>288</v>
      </c>
      <c r="B2" s="35"/>
      <c r="C2" s="35"/>
    </row>
    <row r="3" spans="1:12" x14ac:dyDescent="0.25">
      <c r="A3" t="s">
        <v>0</v>
      </c>
      <c r="B3" t="s">
        <v>80</v>
      </c>
      <c r="C3" t="s">
        <v>81</v>
      </c>
      <c r="D3" s="2" t="s">
        <v>1</v>
      </c>
      <c r="E3" s="2" t="s">
        <v>3</v>
      </c>
      <c r="F3" t="s">
        <v>4</v>
      </c>
      <c r="G3" t="s">
        <v>5</v>
      </c>
      <c r="H3" t="s">
        <v>6</v>
      </c>
      <c r="I3" t="s">
        <v>33</v>
      </c>
      <c r="J3" t="s">
        <v>34</v>
      </c>
      <c r="K3" t="s">
        <v>131</v>
      </c>
    </row>
    <row r="4" spans="1:12" x14ac:dyDescent="0.25">
      <c r="A4">
        <v>500721044</v>
      </c>
      <c r="B4" t="s">
        <v>82</v>
      </c>
      <c r="C4" t="s">
        <v>83</v>
      </c>
      <c r="D4" s="2">
        <v>37692</v>
      </c>
      <c r="E4" s="2" t="s">
        <v>7</v>
      </c>
      <c r="F4" t="s">
        <v>8</v>
      </c>
      <c r="H4">
        <v>96</v>
      </c>
      <c r="J4" t="s">
        <v>35</v>
      </c>
      <c r="K4">
        <v>4</v>
      </c>
    </row>
    <row r="5" spans="1:12" x14ac:dyDescent="0.25">
      <c r="A5">
        <v>500762703</v>
      </c>
      <c r="B5" t="s">
        <v>88</v>
      </c>
      <c r="C5" t="s">
        <v>89</v>
      </c>
      <c r="D5" s="2">
        <v>37958</v>
      </c>
      <c r="E5" s="2" t="s">
        <v>7</v>
      </c>
      <c r="F5" t="s">
        <v>10</v>
      </c>
      <c r="H5">
        <v>16</v>
      </c>
      <c r="I5" t="s">
        <v>37</v>
      </c>
      <c r="J5" t="s">
        <v>38</v>
      </c>
      <c r="K5">
        <v>3.7</v>
      </c>
    </row>
    <row r="6" spans="1:12" x14ac:dyDescent="0.25">
      <c r="A6">
        <v>500768060</v>
      </c>
      <c r="B6" t="s">
        <v>108</v>
      </c>
      <c r="C6" t="s">
        <v>109</v>
      </c>
      <c r="D6" s="2">
        <v>36550</v>
      </c>
      <c r="E6" s="2" t="s">
        <v>7</v>
      </c>
      <c r="F6" t="s">
        <v>11</v>
      </c>
      <c r="H6">
        <v>16</v>
      </c>
      <c r="J6" t="s">
        <v>39</v>
      </c>
      <c r="K6">
        <v>3.9</v>
      </c>
    </row>
    <row r="7" spans="1:12" x14ac:dyDescent="0.25">
      <c r="A7">
        <v>500760362</v>
      </c>
      <c r="B7" t="s">
        <v>133</v>
      </c>
      <c r="C7" t="s">
        <v>134</v>
      </c>
      <c r="D7" s="2">
        <v>36032</v>
      </c>
      <c r="E7" s="2" t="s">
        <v>7</v>
      </c>
      <c r="F7" t="s">
        <v>14</v>
      </c>
      <c r="G7" t="s">
        <v>11</v>
      </c>
      <c r="H7">
        <v>28</v>
      </c>
      <c r="J7" t="s">
        <v>40</v>
      </c>
      <c r="K7">
        <v>2.8</v>
      </c>
    </row>
    <row r="8" spans="1:12" x14ac:dyDescent="0.25">
      <c r="A8">
        <v>500781909</v>
      </c>
      <c r="B8" t="s">
        <v>94</v>
      </c>
      <c r="C8" t="s">
        <v>95</v>
      </c>
      <c r="D8" s="2">
        <v>32862</v>
      </c>
      <c r="E8" s="2" t="s">
        <v>15</v>
      </c>
      <c r="F8" t="s">
        <v>16</v>
      </c>
      <c r="H8">
        <v>6</v>
      </c>
      <c r="J8" t="s">
        <v>42</v>
      </c>
      <c r="K8">
        <v>2.5</v>
      </c>
    </row>
    <row r="9" spans="1:12" x14ac:dyDescent="0.25">
      <c r="A9">
        <v>500772696</v>
      </c>
      <c r="B9" t="s">
        <v>135</v>
      </c>
      <c r="C9" t="s">
        <v>83</v>
      </c>
      <c r="D9" s="2">
        <v>34537</v>
      </c>
      <c r="E9" s="2" t="s">
        <v>7</v>
      </c>
      <c r="F9" t="s">
        <v>18</v>
      </c>
      <c r="H9">
        <v>31</v>
      </c>
      <c r="J9" t="s">
        <v>35</v>
      </c>
      <c r="K9">
        <v>2.7</v>
      </c>
    </row>
    <row r="10" spans="1:12" x14ac:dyDescent="0.25">
      <c r="A10">
        <v>500765229</v>
      </c>
      <c r="B10" t="s">
        <v>110</v>
      </c>
      <c r="C10" t="s">
        <v>111</v>
      </c>
      <c r="D10" s="2">
        <v>37025</v>
      </c>
      <c r="E10" s="2" t="s">
        <v>7</v>
      </c>
      <c r="F10" t="s">
        <v>20</v>
      </c>
      <c r="H10">
        <v>58</v>
      </c>
      <c r="J10" t="s">
        <v>35</v>
      </c>
      <c r="K10">
        <v>4</v>
      </c>
    </row>
    <row r="11" spans="1:12" x14ac:dyDescent="0.25">
      <c r="A11">
        <v>500568763</v>
      </c>
      <c r="B11" t="s">
        <v>119</v>
      </c>
      <c r="C11" t="s">
        <v>120</v>
      </c>
      <c r="D11" s="2">
        <v>37671</v>
      </c>
      <c r="E11" s="2" t="s">
        <v>7</v>
      </c>
      <c r="F11" t="s">
        <v>22</v>
      </c>
      <c r="H11">
        <v>40</v>
      </c>
      <c r="J11" t="s">
        <v>35</v>
      </c>
      <c r="K11">
        <v>1.7</v>
      </c>
    </row>
    <row r="12" spans="1:12" x14ac:dyDescent="0.25">
      <c r="A12">
        <v>500779654</v>
      </c>
      <c r="B12" t="s">
        <v>121</v>
      </c>
      <c r="C12" t="s">
        <v>122</v>
      </c>
      <c r="D12" s="2">
        <v>37081</v>
      </c>
      <c r="E12" s="2" t="s">
        <v>7</v>
      </c>
      <c r="F12" t="s">
        <v>24</v>
      </c>
      <c r="H12">
        <v>34</v>
      </c>
      <c r="I12" t="s">
        <v>45</v>
      </c>
      <c r="J12" t="s">
        <v>35</v>
      </c>
      <c r="K12">
        <v>1.5</v>
      </c>
    </row>
    <row r="13" spans="1:12" x14ac:dyDescent="0.25">
      <c r="A13">
        <v>500752285</v>
      </c>
      <c r="B13" t="s">
        <v>125</v>
      </c>
      <c r="C13" t="s">
        <v>126</v>
      </c>
      <c r="D13" s="2">
        <v>23148</v>
      </c>
      <c r="E13" s="2" t="s">
        <v>15</v>
      </c>
      <c r="F13" t="s">
        <v>26</v>
      </c>
      <c r="H13">
        <v>56</v>
      </c>
      <c r="I13" t="s">
        <v>47</v>
      </c>
      <c r="J13" t="s">
        <v>35</v>
      </c>
      <c r="K13">
        <v>2</v>
      </c>
    </row>
    <row r="14" spans="1:12" x14ac:dyDescent="0.25">
      <c r="A14">
        <v>500755767</v>
      </c>
      <c r="B14" t="s">
        <v>98</v>
      </c>
      <c r="C14" t="s">
        <v>99</v>
      </c>
      <c r="D14" s="2">
        <v>36898</v>
      </c>
      <c r="E14" s="2" t="s">
        <v>7</v>
      </c>
      <c r="F14" t="s">
        <v>27</v>
      </c>
      <c r="H14">
        <v>94</v>
      </c>
      <c r="J14" t="s">
        <v>49</v>
      </c>
      <c r="K14">
        <v>2.2999999999999998</v>
      </c>
    </row>
    <row r="15" spans="1:12" x14ac:dyDescent="0.25">
      <c r="A15">
        <v>500743575</v>
      </c>
      <c r="B15" t="s">
        <v>90</v>
      </c>
      <c r="C15" t="s">
        <v>91</v>
      </c>
      <c r="D15" s="2">
        <v>37150</v>
      </c>
      <c r="E15" s="2" t="s">
        <v>7</v>
      </c>
      <c r="F15" t="s">
        <v>21</v>
      </c>
      <c r="H15">
        <v>0</v>
      </c>
      <c r="J15" t="s">
        <v>51</v>
      </c>
      <c r="K15">
        <v>2.2000000000000002</v>
      </c>
    </row>
    <row r="16" spans="1:12" x14ac:dyDescent="0.25">
      <c r="A16">
        <v>500787578</v>
      </c>
      <c r="B16" t="s">
        <v>116</v>
      </c>
      <c r="C16" t="s">
        <v>117</v>
      </c>
      <c r="D16" s="2">
        <v>37687</v>
      </c>
      <c r="E16" s="2" t="s">
        <v>7</v>
      </c>
      <c r="F16" t="s">
        <v>19</v>
      </c>
      <c r="H16">
        <v>24</v>
      </c>
      <c r="I16" t="s">
        <v>52</v>
      </c>
      <c r="J16" t="s">
        <v>35</v>
      </c>
      <c r="K16">
        <v>1.8</v>
      </c>
    </row>
    <row r="17" spans="1:11" x14ac:dyDescent="0.25">
      <c r="A17">
        <v>500719984</v>
      </c>
      <c r="B17" t="s">
        <v>92</v>
      </c>
      <c r="C17" t="s">
        <v>93</v>
      </c>
      <c r="D17" s="2">
        <v>36373</v>
      </c>
      <c r="E17" s="2" t="s">
        <v>7</v>
      </c>
      <c r="F17" t="s">
        <v>28</v>
      </c>
      <c r="H17">
        <v>84</v>
      </c>
      <c r="I17" t="s">
        <v>53</v>
      </c>
      <c r="J17" t="s">
        <v>35</v>
      </c>
      <c r="K17">
        <v>1.9</v>
      </c>
    </row>
    <row r="18" spans="1:11" x14ac:dyDescent="0.25">
      <c r="A18">
        <v>500742634</v>
      </c>
      <c r="B18" t="s">
        <v>118</v>
      </c>
      <c r="C18" t="s">
        <v>105</v>
      </c>
      <c r="D18" s="2">
        <v>36734</v>
      </c>
      <c r="E18" s="2" t="s">
        <v>15</v>
      </c>
      <c r="F18" t="s">
        <v>29</v>
      </c>
      <c r="H18">
        <v>60</v>
      </c>
      <c r="J18" t="s">
        <v>35</v>
      </c>
      <c r="K18">
        <v>2.1</v>
      </c>
    </row>
    <row r="19" spans="1:11" x14ac:dyDescent="0.25">
      <c r="A19">
        <v>500765840</v>
      </c>
      <c r="B19" t="s">
        <v>102</v>
      </c>
      <c r="C19" t="s">
        <v>103</v>
      </c>
      <c r="D19" s="2">
        <v>35751</v>
      </c>
      <c r="E19" s="2" t="s">
        <v>7</v>
      </c>
      <c r="F19" t="s">
        <v>23</v>
      </c>
      <c r="H19">
        <v>24</v>
      </c>
      <c r="J19" t="s">
        <v>54</v>
      </c>
      <c r="K19">
        <v>2.4</v>
      </c>
    </row>
    <row r="20" spans="1:11" x14ac:dyDescent="0.25">
      <c r="A20">
        <v>500785891</v>
      </c>
      <c r="B20" t="s">
        <v>123</v>
      </c>
      <c r="C20" t="s">
        <v>124</v>
      </c>
      <c r="D20" s="2">
        <v>37931</v>
      </c>
      <c r="E20" s="2" t="s">
        <v>7</v>
      </c>
      <c r="F20" t="s">
        <v>30</v>
      </c>
      <c r="H20">
        <v>96</v>
      </c>
      <c r="J20" t="s">
        <v>35</v>
      </c>
      <c r="K20">
        <v>2.6</v>
      </c>
    </row>
    <row r="21" spans="1:11" x14ac:dyDescent="0.25">
      <c r="A21">
        <v>500721457</v>
      </c>
      <c r="B21" t="s">
        <v>112</v>
      </c>
      <c r="C21" t="s">
        <v>113</v>
      </c>
      <c r="D21" s="2">
        <v>32607</v>
      </c>
      <c r="E21" s="2" t="s">
        <v>7</v>
      </c>
      <c r="F21" t="s">
        <v>11</v>
      </c>
      <c r="H21">
        <v>31</v>
      </c>
      <c r="I21" t="s">
        <v>55</v>
      </c>
      <c r="J21" t="s">
        <v>43</v>
      </c>
      <c r="K21">
        <v>3.1</v>
      </c>
    </row>
    <row r="22" spans="1:11" x14ac:dyDescent="0.25">
      <c r="A22">
        <v>500740892</v>
      </c>
      <c r="B22" t="s">
        <v>96</v>
      </c>
      <c r="C22" t="s">
        <v>97</v>
      </c>
      <c r="D22" s="2">
        <v>36712</v>
      </c>
      <c r="E22" s="2" t="s">
        <v>7</v>
      </c>
      <c r="F22" t="s">
        <v>22</v>
      </c>
      <c r="H22">
        <v>32</v>
      </c>
      <c r="J22" t="s">
        <v>35</v>
      </c>
      <c r="K22">
        <v>3</v>
      </c>
    </row>
    <row r="23" spans="1:11" x14ac:dyDescent="0.25">
      <c r="A23">
        <v>500780470</v>
      </c>
      <c r="B23" t="s">
        <v>127</v>
      </c>
      <c r="C23" t="s">
        <v>128</v>
      </c>
      <c r="D23" s="2">
        <v>37291</v>
      </c>
      <c r="E23" s="2" t="s">
        <v>15</v>
      </c>
      <c r="F23" t="s">
        <v>31</v>
      </c>
      <c r="H23">
        <v>32</v>
      </c>
      <c r="I23" t="s">
        <v>56</v>
      </c>
      <c r="J23" t="s">
        <v>50</v>
      </c>
      <c r="K23">
        <v>3.3</v>
      </c>
    </row>
    <row r="24" spans="1:11" x14ac:dyDescent="0.25">
      <c r="A24">
        <v>500774629</v>
      </c>
      <c r="B24" t="s">
        <v>106</v>
      </c>
      <c r="C24" t="s">
        <v>107</v>
      </c>
      <c r="D24" s="2">
        <v>36544</v>
      </c>
      <c r="E24" s="2" t="s">
        <v>7</v>
      </c>
      <c r="F24" t="s">
        <v>11</v>
      </c>
      <c r="H24">
        <v>59</v>
      </c>
      <c r="I24" t="s">
        <v>57</v>
      </c>
      <c r="J24" t="s">
        <v>41</v>
      </c>
      <c r="K24">
        <v>3.2</v>
      </c>
    </row>
    <row r="25" spans="1:11" x14ac:dyDescent="0.25">
      <c r="A25">
        <v>500706408</v>
      </c>
      <c r="B25" t="s">
        <v>140</v>
      </c>
      <c r="C25" t="s">
        <v>141</v>
      </c>
      <c r="D25" s="2">
        <v>35551</v>
      </c>
      <c r="E25" s="2" t="s">
        <v>7</v>
      </c>
      <c r="F25" t="s">
        <v>19</v>
      </c>
      <c r="H25">
        <v>0</v>
      </c>
      <c r="I25" t="s">
        <v>58</v>
      </c>
      <c r="J25" t="s">
        <v>46</v>
      </c>
      <c r="K25">
        <v>3.4</v>
      </c>
    </row>
    <row r="26" spans="1:11" x14ac:dyDescent="0.25">
      <c r="A26">
        <v>500776051</v>
      </c>
      <c r="B26" t="s">
        <v>104</v>
      </c>
      <c r="C26" t="s">
        <v>105</v>
      </c>
      <c r="D26" s="2">
        <v>37764</v>
      </c>
      <c r="E26" s="2" t="s">
        <v>7</v>
      </c>
      <c r="F26" t="s">
        <v>18</v>
      </c>
      <c r="H26">
        <v>64</v>
      </c>
      <c r="J26" t="s">
        <v>59</v>
      </c>
      <c r="K26">
        <v>3.7</v>
      </c>
    </row>
    <row r="27" spans="1:11" x14ac:dyDescent="0.25">
      <c r="A27">
        <v>500715130</v>
      </c>
      <c r="B27" t="s">
        <v>86</v>
      </c>
      <c r="C27" t="s">
        <v>87</v>
      </c>
      <c r="D27" s="2">
        <v>37886</v>
      </c>
      <c r="E27" s="2" t="s">
        <v>7</v>
      </c>
      <c r="F27" t="s">
        <v>22</v>
      </c>
      <c r="H27">
        <v>64</v>
      </c>
      <c r="I27" t="s">
        <v>60</v>
      </c>
      <c r="J27" t="s">
        <v>35</v>
      </c>
      <c r="K27">
        <v>3.5</v>
      </c>
    </row>
    <row r="28" spans="1:11" x14ac:dyDescent="0.25">
      <c r="A28">
        <v>500767031</v>
      </c>
      <c r="B28" t="s">
        <v>84</v>
      </c>
      <c r="C28" t="s">
        <v>85</v>
      </c>
      <c r="D28" s="2">
        <v>37544</v>
      </c>
      <c r="E28" s="2" t="s">
        <v>15</v>
      </c>
      <c r="F28" t="s">
        <v>16</v>
      </c>
      <c r="H28">
        <v>24</v>
      </c>
      <c r="I28" t="s">
        <v>61</v>
      </c>
      <c r="J28" t="s">
        <v>35</v>
      </c>
      <c r="K28">
        <v>3.5</v>
      </c>
    </row>
    <row r="29" spans="1:11" x14ac:dyDescent="0.25">
      <c r="A29">
        <v>500758326</v>
      </c>
      <c r="B29" t="s">
        <v>100</v>
      </c>
      <c r="C29" t="s">
        <v>101</v>
      </c>
      <c r="D29" s="2">
        <v>38014</v>
      </c>
      <c r="E29" s="2" t="s">
        <v>7</v>
      </c>
      <c r="F29" t="s">
        <v>8</v>
      </c>
      <c r="H29">
        <v>88</v>
      </c>
      <c r="I29" t="s">
        <v>62</v>
      </c>
      <c r="J29" t="s">
        <v>48</v>
      </c>
      <c r="K29">
        <v>3.6</v>
      </c>
    </row>
    <row r="30" spans="1:11" x14ac:dyDescent="0.25">
      <c r="A30">
        <v>500774473</v>
      </c>
      <c r="B30" t="s">
        <v>114</v>
      </c>
      <c r="C30" t="s">
        <v>115</v>
      </c>
      <c r="D30" s="2">
        <v>36308</v>
      </c>
      <c r="E30" s="2" t="s">
        <v>7</v>
      </c>
      <c r="F30" t="s">
        <v>30</v>
      </c>
      <c r="H30">
        <v>39</v>
      </c>
      <c r="I30" t="s">
        <v>63</v>
      </c>
      <c r="J30" t="s">
        <v>44</v>
      </c>
      <c r="K30">
        <v>1</v>
      </c>
    </row>
    <row r="31" spans="1:11" x14ac:dyDescent="0.25">
      <c r="A31">
        <v>500756627</v>
      </c>
      <c r="B31" t="s">
        <v>145</v>
      </c>
      <c r="C31" t="s">
        <v>146</v>
      </c>
      <c r="D31" s="2">
        <v>36758</v>
      </c>
      <c r="E31" s="2" t="s">
        <v>7</v>
      </c>
      <c r="F31" t="s">
        <v>11</v>
      </c>
      <c r="H31">
        <v>100</v>
      </c>
      <c r="J31" t="s">
        <v>64</v>
      </c>
      <c r="K31">
        <v>1.2</v>
      </c>
    </row>
    <row r="32" spans="1:11" x14ac:dyDescent="0.25">
      <c r="A32">
        <v>500783100</v>
      </c>
      <c r="B32" t="s">
        <v>147</v>
      </c>
      <c r="C32" t="s">
        <v>83</v>
      </c>
      <c r="D32" s="2">
        <v>37386</v>
      </c>
      <c r="E32" s="2" t="s">
        <v>7</v>
      </c>
      <c r="F32" t="s">
        <v>14</v>
      </c>
      <c r="H32">
        <v>80</v>
      </c>
      <c r="J32" t="s">
        <v>65</v>
      </c>
      <c r="K32">
        <v>1.3</v>
      </c>
    </row>
    <row r="33" spans="1:11" x14ac:dyDescent="0.25">
      <c r="A33">
        <v>500771902</v>
      </c>
      <c r="B33" t="s">
        <v>148</v>
      </c>
      <c r="C33" t="s">
        <v>149</v>
      </c>
      <c r="D33" s="2">
        <v>37412</v>
      </c>
      <c r="E33" s="2" t="s">
        <v>15</v>
      </c>
      <c r="F33" t="s">
        <v>32</v>
      </c>
      <c r="H33">
        <v>36</v>
      </c>
      <c r="J33" t="s">
        <v>35</v>
      </c>
      <c r="K33">
        <v>3</v>
      </c>
    </row>
    <row r="35" spans="1:11" x14ac:dyDescent="0.25">
      <c r="A35" s="35" t="s">
        <v>289</v>
      </c>
      <c r="B35" s="35"/>
      <c r="C35" s="35"/>
    </row>
    <row r="36" spans="1:11" x14ac:dyDescent="0.25">
      <c r="A36" t="s">
        <v>0</v>
      </c>
      <c r="B36" t="s">
        <v>80</v>
      </c>
      <c r="C36" t="s">
        <v>81</v>
      </c>
    </row>
    <row r="37" spans="1:11" x14ac:dyDescent="0.25">
      <c r="A37">
        <v>500768060</v>
      </c>
      <c r="B37" t="s">
        <v>108</v>
      </c>
      <c r="C37" t="s">
        <v>109</v>
      </c>
    </row>
    <row r="38" spans="1:11" x14ac:dyDescent="0.25">
      <c r="A38">
        <v>500743575</v>
      </c>
      <c r="B38" t="s">
        <v>90</v>
      </c>
      <c r="C38" t="s">
        <v>91</v>
      </c>
    </row>
    <row r="39" spans="1:11" x14ac:dyDescent="0.25">
      <c r="A39">
        <v>500740892</v>
      </c>
      <c r="B39" t="s">
        <v>96</v>
      </c>
      <c r="C39" t="s">
        <v>97</v>
      </c>
    </row>
    <row r="40" spans="1:11" x14ac:dyDescent="0.25">
      <c r="A40">
        <v>500758326</v>
      </c>
      <c r="B40" t="s">
        <v>100</v>
      </c>
      <c r="C40" t="s">
        <v>101</v>
      </c>
    </row>
    <row r="41" spans="1:11" x14ac:dyDescent="0.25">
      <c r="A41">
        <v>500783100</v>
      </c>
      <c r="B41" t="s">
        <v>110</v>
      </c>
      <c r="C41" t="s">
        <v>111</v>
      </c>
    </row>
    <row r="42" spans="1:11" x14ac:dyDescent="0.25">
      <c r="A42">
        <v>500721457</v>
      </c>
      <c r="B42" t="s">
        <v>112</v>
      </c>
      <c r="C42" t="s">
        <v>113</v>
      </c>
    </row>
    <row r="43" spans="1:11" x14ac:dyDescent="0.25">
      <c r="A43">
        <v>500776051</v>
      </c>
      <c r="B43" t="s">
        <v>104</v>
      </c>
      <c r="C43" t="s">
        <v>105</v>
      </c>
    </row>
    <row r="44" spans="1:11" x14ac:dyDescent="0.25">
      <c r="A44">
        <v>500774473</v>
      </c>
      <c r="B44" t="s">
        <v>114</v>
      </c>
      <c r="C44" t="s">
        <v>115</v>
      </c>
    </row>
    <row r="45" spans="1:11" x14ac:dyDescent="0.25">
      <c r="A45">
        <v>500762703</v>
      </c>
      <c r="B45" t="s">
        <v>88</v>
      </c>
      <c r="C45" t="s">
        <v>89</v>
      </c>
    </row>
    <row r="46" spans="1:11" x14ac:dyDescent="0.25">
      <c r="A46">
        <v>500787578</v>
      </c>
      <c r="B46" t="s">
        <v>116</v>
      </c>
      <c r="C46" t="s">
        <v>117</v>
      </c>
    </row>
    <row r="47" spans="1:11" x14ac:dyDescent="0.25">
      <c r="A47">
        <v>500742634</v>
      </c>
      <c r="B47" t="s">
        <v>118</v>
      </c>
      <c r="C47" t="s">
        <v>105</v>
      </c>
    </row>
    <row r="48" spans="1:11" x14ac:dyDescent="0.25">
      <c r="A48">
        <v>500568763</v>
      </c>
      <c r="B48" t="s">
        <v>119</v>
      </c>
      <c r="C48" t="s">
        <v>120</v>
      </c>
    </row>
    <row r="49" spans="1:3" x14ac:dyDescent="0.25">
      <c r="A49">
        <v>500779654</v>
      </c>
      <c r="B49" t="s">
        <v>121</v>
      </c>
      <c r="C49" t="s">
        <v>122</v>
      </c>
    </row>
    <row r="50" spans="1:3" x14ac:dyDescent="0.25">
      <c r="A50">
        <v>500785891</v>
      </c>
      <c r="B50" t="s">
        <v>123</v>
      </c>
      <c r="C50" t="s">
        <v>124</v>
      </c>
    </row>
    <row r="51" spans="1:3" x14ac:dyDescent="0.25">
      <c r="A51">
        <v>500722285</v>
      </c>
      <c r="B51" t="s">
        <v>125</v>
      </c>
      <c r="C51" t="s">
        <v>126</v>
      </c>
    </row>
    <row r="52" spans="1:3" x14ac:dyDescent="0.25">
      <c r="A52">
        <v>500715130</v>
      </c>
      <c r="B52" t="s">
        <v>86</v>
      </c>
      <c r="C52" t="s">
        <v>87</v>
      </c>
    </row>
    <row r="53" spans="1:3" x14ac:dyDescent="0.25">
      <c r="A53">
        <v>500719984</v>
      </c>
      <c r="B53" t="s">
        <v>92</v>
      </c>
      <c r="C53" t="s">
        <v>93</v>
      </c>
    </row>
    <row r="54" spans="1:3" x14ac:dyDescent="0.25">
      <c r="A54">
        <v>500780470</v>
      </c>
      <c r="B54" t="s">
        <v>127</v>
      </c>
      <c r="C54" t="s">
        <v>128</v>
      </c>
    </row>
    <row r="55" spans="1:3" x14ac:dyDescent="0.25">
      <c r="A55">
        <v>500765840</v>
      </c>
      <c r="B55" t="s">
        <v>102</v>
      </c>
      <c r="C55" t="s">
        <v>103</v>
      </c>
    </row>
  </sheetData>
  <mergeCells count="3">
    <mergeCell ref="A1:L1"/>
    <mergeCell ref="A2:C2"/>
    <mergeCell ref="A35:C35"/>
  </mergeCells>
  <pageMargins left="0.7" right="0.7" top="0.75" bottom="0.75" header="0.3" footer="0.3"/>
  <pageSetup scale="76"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06964-F8AB-4994-ABB1-797D4BD3F0FB}">
  <sheetPr>
    <pageSetUpPr fitToPage="1"/>
  </sheetPr>
  <dimension ref="A1:R32"/>
  <sheetViews>
    <sheetView workbookViewId="0">
      <selection activeCell="E25" sqref="E25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4" max="4" width="11.85546875" bestFit="1" customWidth="1"/>
    <col min="5" max="5" width="15.85546875" customWidth="1"/>
    <col min="6" max="6" width="20.7109375" customWidth="1"/>
    <col min="7" max="7" width="14" bestFit="1" customWidth="1"/>
    <col min="8" max="8" width="18.140625" bestFit="1" customWidth="1"/>
  </cols>
  <sheetData>
    <row r="1" spans="1:8" x14ac:dyDescent="0.25">
      <c r="A1" s="35" t="s">
        <v>288</v>
      </c>
      <c r="B1" s="35"/>
      <c r="C1" s="35"/>
      <c r="E1" s="35" t="s">
        <v>289</v>
      </c>
      <c r="F1" s="35"/>
      <c r="G1" s="35"/>
    </row>
    <row r="2" spans="1:8" x14ac:dyDescent="0.25">
      <c r="A2" t="s">
        <v>0</v>
      </c>
      <c r="B2" t="s">
        <v>80</v>
      </c>
      <c r="C2" t="s">
        <v>81</v>
      </c>
      <c r="E2" t="s">
        <v>0</v>
      </c>
      <c r="F2" t="s">
        <v>80</v>
      </c>
      <c r="G2" t="s">
        <v>81</v>
      </c>
    </row>
    <row r="3" spans="1:8" x14ac:dyDescent="0.25">
      <c r="A3">
        <v>500721044</v>
      </c>
      <c r="B3" t="s">
        <v>82</v>
      </c>
      <c r="C3" t="s">
        <v>83</v>
      </c>
      <c r="E3">
        <v>500768060</v>
      </c>
      <c r="F3" t="s">
        <v>108</v>
      </c>
      <c r="G3" t="s">
        <v>109</v>
      </c>
      <c r="H3" t="str">
        <f>_xlfn.IFNA(IF(OR(F3&lt;&gt;VLOOKUP(E3,A$2:C$32,2,FALSE),G3&lt;&gt;VLOOKUP(E3,A$2:C$32,3,FALSE)),"ID-Name Mismatch","Okay"),"ID Not Found")</f>
        <v>Okay</v>
      </c>
    </row>
    <row r="4" spans="1:8" x14ac:dyDescent="0.25">
      <c r="A4">
        <v>500762703</v>
      </c>
      <c r="B4" t="s">
        <v>88</v>
      </c>
      <c r="C4" t="s">
        <v>89</v>
      </c>
      <c r="E4">
        <v>500743575</v>
      </c>
      <c r="F4" t="s">
        <v>90</v>
      </c>
      <c r="G4" t="s">
        <v>91</v>
      </c>
      <c r="H4" t="str">
        <f t="shared" ref="H4:H21" si="0">_xlfn.IFNA(IF(OR(F4&lt;&gt;VLOOKUP(E4,A$2:C$32,2,FALSE),G4&lt;&gt;VLOOKUP(E4,A$2:C$32,3,FALSE)),"ID-Name Mismatch","Okay"),"ID Not Found")</f>
        <v>Okay</v>
      </c>
    </row>
    <row r="5" spans="1:8" x14ac:dyDescent="0.25">
      <c r="A5">
        <v>500768060</v>
      </c>
      <c r="B5" t="s">
        <v>108</v>
      </c>
      <c r="C5" t="s">
        <v>109</v>
      </c>
      <c r="E5">
        <v>500740892</v>
      </c>
      <c r="F5" t="s">
        <v>96</v>
      </c>
      <c r="G5" t="s">
        <v>97</v>
      </c>
      <c r="H5" t="str">
        <f t="shared" si="0"/>
        <v>Okay</v>
      </c>
    </row>
    <row r="6" spans="1:8" x14ac:dyDescent="0.25">
      <c r="A6">
        <v>500760362</v>
      </c>
      <c r="B6" t="s">
        <v>133</v>
      </c>
      <c r="C6" t="s">
        <v>134</v>
      </c>
      <c r="E6">
        <v>500758326</v>
      </c>
      <c r="F6" t="s">
        <v>100</v>
      </c>
      <c r="G6" t="s">
        <v>101</v>
      </c>
      <c r="H6" t="str">
        <f t="shared" si="0"/>
        <v>Okay</v>
      </c>
    </row>
    <row r="7" spans="1:8" x14ac:dyDescent="0.25">
      <c r="A7">
        <v>500781909</v>
      </c>
      <c r="B7" t="s">
        <v>94</v>
      </c>
      <c r="C7" t="s">
        <v>95</v>
      </c>
      <c r="E7" s="46">
        <v>500783100</v>
      </c>
      <c r="F7" s="46" t="s">
        <v>110</v>
      </c>
      <c r="G7" s="46" t="s">
        <v>111</v>
      </c>
      <c r="H7" s="46" t="str">
        <f t="shared" si="0"/>
        <v>ID-Name Mismatch</v>
      </c>
    </row>
    <row r="8" spans="1:8" x14ac:dyDescent="0.25">
      <c r="A8">
        <v>500772696</v>
      </c>
      <c r="B8" t="s">
        <v>135</v>
      </c>
      <c r="C8" t="s">
        <v>83</v>
      </c>
      <c r="E8">
        <v>500721457</v>
      </c>
      <c r="F8" t="s">
        <v>112</v>
      </c>
      <c r="G8" t="s">
        <v>113</v>
      </c>
      <c r="H8" t="str">
        <f t="shared" si="0"/>
        <v>Okay</v>
      </c>
    </row>
    <row r="9" spans="1:8" x14ac:dyDescent="0.25">
      <c r="A9">
        <v>500765229</v>
      </c>
      <c r="B9" t="s">
        <v>110</v>
      </c>
      <c r="C9" t="s">
        <v>111</v>
      </c>
      <c r="E9">
        <v>500776051</v>
      </c>
      <c r="F9" t="s">
        <v>104</v>
      </c>
      <c r="G9" t="s">
        <v>105</v>
      </c>
      <c r="H9" t="str">
        <f t="shared" si="0"/>
        <v>Okay</v>
      </c>
    </row>
    <row r="10" spans="1:8" x14ac:dyDescent="0.25">
      <c r="A10">
        <v>500568763</v>
      </c>
      <c r="B10" t="s">
        <v>119</v>
      </c>
      <c r="C10" t="s">
        <v>120</v>
      </c>
      <c r="E10">
        <v>500774473</v>
      </c>
      <c r="F10" t="s">
        <v>114</v>
      </c>
      <c r="G10" t="s">
        <v>115</v>
      </c>
      <c r="H10" t="str">
        <f t="shared" si="0"/>
        <v>Okay</v>
      </c>
    </row>
    <row r="11" spans="1:8" x14ac:dyDescent="0.25">
      <c r="A11">
        <v>500779654</v>
      </c>
      <c r="B11" t="s">
        <v>121</v>
      </c>
      <c r="C11" t="s">
        <v>122</v>
      </c>
      <c r="E11">
        <v>500762703</v>
      </c>
      <c r="F11" t="s">
        <v>88</v>
      </c>
      <c r="G11" t="s">
        <v>89</v>
      </c>
      <c r="H11" t="str">
        <f t="shared" si="0"/>
        <v>Okay</v>
      </c>
    </row>
    <row r="12" spans="1:8" x14ac:dyDescent="0.25">
      <c r="A12">
        <v>500752285</v>
      </c>
      <c r="B12" t="s">
        <v>125</v>
      </c>
      <c r="C12" t="s">
        <v>126</v>
      </c>
      <c r="E12">
        <v>500787578</v>
      </c>
      <c r="F12" t="s">
        <v>116</v>
      </c>
      <c r="G12" t="s">
        <v>117</v>
      </c>
      <c r="H12" t="str">
        <f t="shared" si="0"/>
        <v>Okay</v>
      </c>
    </row>
    <row r="13" spans="1:8" x14ac:dyDescent="0.25">
      <c r="A13">
        <v>500755767</v>
      </c>
      <c r="B13" t="s">
        <v>98</v>
      </c>
      <c r="C13" t="s">
        <v>99</v>
      </c>
      <c r="E13">
        <v>500742634</v>
      </c>
      <c r="F13" t="s">
        <v>118</v>
      </c>
      <c r="G13" t="s">
        <v>105</v>
      </c>
      <c r="H13" t="str">
        <f t="shared" si="0"/>
        <v>Okay</v>
      </c>
    </row>
    <row r="14" spans="1:8" x14ac:dyDescent="0.25">
      <c r="A14">
        <v>500743575</v>
      </c>
      <c r="B14" t="s">
        <v>90</v>
      </c>
      <c r="C14" t="s">
        <v>91</v>
      </c>
      <c r="E14">
        <v>500568763</v>
      </c>
      <c r="F14" t="s">
        <v>119</v>
      </c>
      <c r="G14" t="s">
        <v>120</v>
      </c>
      <c r="H14" t="str">
        <f t="shared" si="0"/>
        <v>Okay</v>
      </c>
    </row>
    <row r="15" spans="1:8" x14ac:dyDescent="0.25">
      <c r="A15">
        <v>500787578</v>
      </c>
      <c r="B15" t="s">
        <v>116</v>
      </c>
      <c r="C15" t="s">
        <v>117</v>
      </c>
      <c r="E15">
        <v>500779654</v>
      </c>
      <c r="F15" t="s">
        <v>121</v>
      </c>
      <c r="G15" t="s">
        <v>122</v>
      </c>
      <c r="H15" t="str">
        <f t="shared" si="0"/>
        <v>Okay</v>
      </c>
    </row>
    <row r="16" spans="1:8" x14ac:dyDescent="0.25">
      <c r="A16">
        <v>500719984</v>
      </c>
      <c r="B16" t="s">
        <v>92</v>
      </c>
      <c r="C16" t="s">
        <v>93</v>
      </c>
      <c r="E16">
        <v>500785891</v>
      </c>
      <c r="F16" t="s">
        <v>123</v>
      </c>
      <c r="G16" t="s">
        <v>124</v>
      </c>
      <c r="H16" t="str">
        <f t="shared" si="0"/>
        <v>Okay</v>
      </c>
    </row>
    <row r="17" spans="1:18" x14ac:dyDescent="0.25">
      <c r="A17">
        <v>500742634</v>
      </c>
      <c r="B17" t="s">
        <v>118</v>
      </c>
      <c r="C17" t="s">
        <v>105</v>
      </c>
      <c r="E17" s="46">
        <v>500722285</v>
      </c>
      <c r="F17" s="46" t="s">
        <v>125</v>
      </c>
      <c r="G17" s="46" t="s">
        <v>126</v>
      </c>
      <c r="H17" s="46" t="str">
        <f t="shared" si="0"/>
        <v>ID Not Found</v>
      </c>
    </row>
    <row r="18" spans="1:18" x14ac:dyDescent="0.25">
      <c r="A18">
        <v>500765840</v>
      </c>
      <c r="B18" t="s">
        <v>102</v>
      </c>
      <c r="C18" t="s">
        <v>103</v>
      </c>
      <c r="E18">
        <v>500715130</v>
      </c>
      <c r="F18" t="s">
        <v>86</v>
      </c>
      <c r="G18" t="s">
        <v>87</v>
      </c>
      <c r="H18" t="str">
        <f t="shared" si="0"/>
        <v>Okay</v>
      </c>
    </row>
    <row r="19" spans="1:18" x14ac:dyDescent="0.25">
      <c r="A19">
        <v>500785891</v>
      </c>
      <c r="B19" t="s">
        <v>123</v>
      </c>
      <c r="C19" t="s">
        <v>124</v>
      </c>
      <c r="E19">
        <v>500719984</v>
      </c>
      <c r="F19" t="s">
        <v>92</v>
      </c>
      <c r="G19" t="s">
        <v>93</v>
      </c>
      <c r="H19" t="str">
        <f t="shared" si="0"/>
        <v>Okay</v>
      </c>
    </row>
    <row r="20" spans="1:18" x14ac:dyDescent="0.25">
      <c r="A20">
        <v>500721457</v>
      </c>
      <c r="B20" t="s">
        <v>112</v>
      </c>
      <c r="C20" t="s">
        <v>113</v>
      </c>
      <c r="E20">
        <v>500780470</v>
      </c>
      <c r="F20" t="s">
        <v>127</v>
      </c>
      <c r="G20" t="s">
        <v>128</v>
      </c>
      <c r="H20" t="str">
        <f t="shared" si="0"/>
        <v>Okay</v>
      </c>
    </row>
    <row r="21" spans="1:18" x14ac:dyDescent="0.25">
      <c r="A21">
        <v>500740892</v>
      </c>
      <c r="B21" t="s">
        <v>96</v>
      </c>
      <c r="C21" t="s">
        <v>97</v>
      </c>
      <c r="E21">
        <v>500765840</v>
      </c>
      <c r="F21" t="s">
        <v>102</v>
      </c>
      <c r="G21" t="s">
        <v>103</v>
      </c>
      <c r="H21" t="str">
        <f t="shared" si="0"/>
        <v>Okay</v>
      </c>
    </row>
    <row r="22" spans="1:18" x14ac:dyDescent="0.25">
      <c r="A22">
        <v>500780470</v>
      </c>
      <c r="B22" t="s">
        <v>127</v>
      </c>
      <c r="C22" t="s">
        <v>128</v>
      </c>
    </row>
    <row r="23" spans="1:18" x14ac:dyDescent="0.25">
      <c r="A23">
        <v>500774629</v>
      </c>
      <c r="B23" t="s">
        <v>106</v>
      </c>
      <c r="C23" t="s">
        <v>107</v>
      </c>
      <c r="E23" s="32" t="s">
        <v>199</v>
      </c>
    </row>
    <row r="24" spans="1:18" x14ac:dyDescent="0.25">
      <c r="A24">
        <v>500706408</v>
      </c>
      <c r="B24" t="s">
        <v>140</v>
      </c>
      <c r="C24" t="s">
        <v>141</v>
      </c>
      <c r="E24" s="41" t="s">
        <v>316</v>
      </c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9"/>
    </row>
    <row r="25" spans="1:18" x14ac:dyDescent="0.25">
      <c r="A25">
        <v>500776051</v>
      </c>
      <c r="B25" t="s">
        <v>104</v>
      </c>
      <c r="C25" t="s">
        <v>105</v>
      </c>
      <c r="E25" s="42" t="s">
        <v>315</v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5"/>
    </row>
    <row r="26" spans="1:18" x14ac:dyDescent="0.25">
      <c r="A26">
        <v>500715130</v>
      </c>
      <c r="B26" t="s">
        <v>86</v>
      </c>
      <c r="C26" t="s">
        <v>87</v>
      </c>
    </row>
    <row r="27" spans="1:18" x14ac:dyDescent="0.25">
      <c r="A27">
        <v>500767031</v>
      </c>
      <c r="B27" t="s">
        <v>84</v>
      </c>
      <c r="C27" t="s">
        <v>85</v>
      </c>
    </row>
    <row r="28" spans="1:18" x14ac:dyDescent="0.25">
      <c r="A28">
        <v>500758326</v>
      </c>
      <c r="B28" t="s">
        <v>100</v>
      </c>
      <c r="C28" t="s">
        <v>101</v>
      </c>
    </row>
    <row r="29" spans="1:18" x14ac:dyDescent="0.25">
      <c r="A29">
        <v>500774473</v>
      </c>
      <c r="B29" t="s">
        <v>114</v>
      </c>
      <c r="C29" t="s">
        <v>115</v>
      </c>
    </row>
    <row r="30" spans="1:18" x14ac:dyDescent="0.25">
      <c r="A30">
        <v>500756627</v>
      </c>
      <c r="B30" t="s">
        <v>145</v>
      </c>
      <c r="C30" t="s">
        <v>146</v>
      </c>
    </row>
    <row r="31" spans="1:18" x14ac:dyDescent="0.25">
      <c r="A31">
        <v>500783100</v>
      </c>
      <c r="B31" t="s">
        <v>147</v>
      </c>
      <c r="C31" t="s">
        <v>83</v>
      </c>
    </row>
    <row r="32" spans="1:18" x14ac:dyDescent="0.25">
      <c r="A32">
        <v>500771902</v>
      </c>
      <c r="B32" t="s">
        <v>148</v>
      </c>
      <c r="C32" t="s">
        <v>149</v>
      </c>
    </row>
  </sheetData>
  <mergeCells count="2">
    <mergeCell ref="A1:C1"/>
    <mergeCell ref="E1:G1"/>
  </mergeCells>
  <pageMargins left="0.7" right="0.7" top="0.75" bottom="0.75" header="0.3" footer="0.3"/>
  <pageSetup scale="51" fitToHeight="0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AA369-651A-4B2B-8B92-D7A2210448CD}">
  <sheetPr>
    <pageSetUpPr fitToPage="1"/>
  </sheetPr>
  <dimension ref="A1:L32"/>
  <sheetViews>
    <sheetView workbookViewId="0">
      <selection activeCell="G38" sqref="G38"/>
    </sheetView>
  </sheetViews>
  <sheetFormatPr defaultRowHeight="15" x14ac:dyDescent="0.25"/>
  <cols>
    <col min="1" max="1" width="12.140625" bestFit="1" customWidth="1"/>
    <col min="2" max="2" width="10.7109375" bestFit="1" customWidth="1"/>
    <col min="3" max="3" width="6" bestFit="1" customWidth="1"/>
    <col min="4" max="4" width="31.42578125" bestFit="1" customWidth="1"/>
    <col min="5" max="5" width="15.42578125" bestFit="1" customWidth="1"/>
    <col min="6" max="6" width="16.7109375" bestFit="1" customWidth="1"/>
    <col min="7" max="7" width="10.85546875" bestFit="1" customWidth="1"/>
    <col min="8" max="8" width="14.42578125" bestFit="1" customWidth="1"/>
    <col min="9" max="9" width="19.140625" bestFit="1" customWidth="1"/>
    <col min="10" max="10" width="22.42578125" bestFit="1" customWidth="1"/>
    <col min="11" max="11" width="4.7109375" bestFit="1" customWidth="1"/>
    <col min="12" max="12" width="12.28515625" bestFit="1" customWidth="1"/>
  </cols>
  <sheetData>
    <row r="1" spans="1:12" x14ac:dyDescent="0.25">
      <c r="A1" s="33" t="s">
        <v>286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x14ac:dyDescent="0.25">
      <c r="A2" t="s">
        <v>81</v>
      </c>
      <c r="B2" s="2" t="s">
        <v>1</v>
      </c>
      <c r="C2" s="2" t="s">
        <v>3</v>
      </c>
      <c r="D2" t="s">
        <v>4</v>
      </c>
      <c r="E2" t="s">
        <v>5</v>
      </c>
      <c r="F2" t="s">
        <v>129</v>
      </c>
      <c r="G2" t="s">
        <v>130</v>
      </c>
      <c r="H2" t="s">
        <v>6</v>
      </c>
      <c r="I2" t="s">
        <v>33</v>
      </c>
      <c r="J2" t="s">
        <v>34</v>
      </c>
      <c r="K2" t="s">
        <v>131</v>
      </c>
      <c r="L2" t="s">
        <v>132</v>
      </c>
    </row>
    <row r="3" spans="1:12" x14ac:dyDescent="0.25">
      <c r="A3" t="s">
        <v>83</v>
      </c>
      <c r="B3" s="2">
        <v>37692</v>
      </c>
      <c r="C3" s="2" t="s">
        <v>7</v>
      </c>
      <c r="D3" t="s">
        <v>8</v>
      </c>
      <c r="H3">
        <v>96</v>
      </c>
      <c r="J3" t="s">
        <v>35</v>
      </c>
      <c r="K3">
        <v>4</v>
      </c>
    </row>
    <row r="4" spans="1:12" x14ac:dyDescent="0.25">
      <c r="A4" t="s">
        <v>89</v>
      </c>
      <c r="B4" s="2">
        <v>37958</v>
      </c>
      <c r="C4" s="2" t="s">
        <v>7</v>
      </c>
      <c r="D4" t="s">
        <v>10</v>
      </c>
      <c r="F4" t="s">
        <v>22</v>
      </c>
      <c r="H4">
        <v>16</v>
      </c>
      <c r="I4" t="s">
        <v>37</v>
      </c>
      <c r="J4" t="s">
        <v>38</v>
      </c>
      <c r="K4">
        <v>3.7</v>
      </c>
    </row>
    <row r="5" spans="1:12" x14ac:dyDescent="0.25">
      <c r="A5" t="s">
        <v>109</v>
      </c>
      <c r="B5" s="2">
        <v>36550</v>
      </c>
      <c r="C5" s="2" t="s">
        <v>7</v>
      </c>
      <c r="D5" t="s">
        <v>11</v>
      </c>
      <c r="H5">
        <v>16</v>
      </c>
      <c r="J5" t="s">
        <v>39</v>
      </c>
      <c r="K5">
        <v>3.9</v>
      </c>
    </row>
    <row r="6" spans="1:12" x14ac:dyDescent="0.25">
      <c r="A6" t="s">
        <v>134</v>
      </c>
      <c r="B6" s="2">
        <v>36032</v>
      </c>
      <c r="C6" s="2" t="s">
        <v>7</v>
      </c>
      <c r="D6" t="s">
        <v>14</v>
      </c>
      <c r="E6" t="s">
        <v>11</v>
      </c>
      <c r="H6">
        <v>28</v>
      </c>
      <c r="J6" t="s">
        <v>40</v>
      </c>
      <c r="K6">
        <v>2.8</v>
      </c>
    </row>
    <row r="7" spans="1:12" x14ac:dyDescent="0.25">
      <c r="A7" t="s">
        <v>95</v>
      </c>
      <c r="B7" s="2">
        <v>32862</v>
      </c>
      <c r="C7" s="2" t="s">
        <v>15</v>
      </c>
      <c r="D7" t="s">
        <v>16</v>
      </c>
      <c r="H7">
        <v>6</v>
      </c>
      <c r="J7" t="s">
        <v>42</v>
      </c>
      <c r="K7">
        <v>2.5</v>
      </c>
    </row>
    <row r="8" spans="1:12" x14ac:dyDescent="0.25">
      <c r="A8" t="s">
        <v>83</v>
      </c>
      <c r="B8" s="2">
        <v>34537</v>
      </c>
      <c r="C8" s="2" t="s">
        <v>7</v>
      </c>
      <c r="D8" t="s">
        <v>18</v>
      </c>
      <c r="H8">
        <v>31</v>
      </c>
      <c r="J8" t="s">
        <v>35</v>
      </c>
      <c r="K8">
        <v>2.7</v>
      </c>
    </row>
    <row r="9" spans="1:12" x14ac:dyDescent="0.25">
      <c r="A9" t="s">
        <v>111</v>
      </c>
      <c r="B9" s="2">
        <v>37025</v>
      </c>
      <c r="C9" s="2" t="s">
        <v>7</v>
      </c>
      <c r="D9" t="s">
        <v>20</v>
      </c>
      <c r="H9">
        <v>58</v>
      </c>
      <c r="J9" t="s">
        <v>35</v>
      </c>
      <c r="K9">
        <v>4</v>
      </c>
    </row>
    <row r="10" spans="1:12" x14ac:dyDescent="0.25">
      <c r="A10" t="s">
        <v>120</v>
      </c>
      <c r="B10" s="2">
        <v>37671</v>
      </c>
      <c r="C10" s="2" t="s">
        <v>7</v>
      </c>
      <c r="D10" t="s">
        <v>22</v>
      </c>
      <c r="H10">
        <v>40</v>
      </c>
      <c r="J10" t="s">
        <v>35</v>
      </c>
      <c r="K10">
        <v>1.7</v>
      </c>
    </row>
    <row r="11" spans="1:12" x14ac:dyDescent="0.25">
      <c r="A11" t="s">
        <v>122</v>
      </c>
      <c r="B11" s="2">
        <v>37081</v>
      </c>
      <c r="C11" s="2" t="s">
        <v>7</v>
      </c>
      <c r="D11" t="s">
        <v>24</v>
      </c>
      <c r="H11">
        <v>34</v>
      </c>
      <c r="I11" t="s">
        <v>45</v>
      </c>
      <c r="J11" t="s">
        <v>35</v>
      </c>
      <c r="K11">
        <v>1.5</v>
      </c>
    </row>
    <row r="12" spans="1:12" x14ac:dyDescent="0.25">
      <c r="A12" t="s">
        <v>126</v>
      </c>
      <c r="B12" s="2">
        <v>23148</v>
      </c>
      <c r="C12" s="2" t="s">
        <v>15</v>
      </c>
      <c r="D12" t="s">
        <v>26</v>
      </c>
      <c r="H12">
        <v>56</v>
      </c>
      <c r="I12" t="s">
        <v>47</v>
      </c>
      <c r="J12" t="s">
        <v>35</v>
      </c>
      <c r="K12">
        <v>2</v>
      </c>
    </row>
    <row r="13" spans="1:12" x14ac:dyDescent="0.25">
      <c r="A13" t="s">
        <v>99</v>
      </c>
      <c r="B13" s="2">
        <v>36898</v>
      </c>
      <c r="C13" s="2" t="s">
        <v>7</v>
      </c>
      <c r="D13" t="s">
        <v>27</v>
      </c>
      <c r="E13" t="s">
        <v>137</v>
      </c>
      <c r="F13" t="s">
        <v>14</v>
      </c>
      <c r="G13" t="s">
        <v>11</v>
      </c>
      <c r="H13">
        <v>94</v>
      </c>
      <c r="J13" t="s">
        <v>49</v>
      </c>
      <c r="K13">
        <v>2.2999999999999998</v>
      </c>
    </row>
    <row r="14" spans="1:12" x14ac:dyDescent="0.25">
      <c r="A14" t="s">
        <v>91</v>
      </c>
      <c r="B14" s="2">
        <v>37150</v>
      </c>
      <c r="C14" s="2" t="s">
        <v>7</v>
      </c>
      <c r="D14" t="s">
        <v>21</v>
      </c>
      <c r="E14" t="s">
        <v>11</v>
      </c>
      <c r="F14" t="s">
        <v>138</v>
      </c>
      <c r="H14">
        <v>0</v>
      </c>
      <c r="J14" t="s">
        <v>51</v>
      </c>
      <c r="K14">
        <v>2.2000000000000002</v>
      </c>
    </row>
    <row r="15" spans="1:12" x14ac:dyDescent="0.25">
      <c r="A15" t="s">
        <v>117</v>
      </c>
      <c r="B15" s="2">
        <v>37687</v>
      </c>
      <c r="C15" s="2" t="s">
        <v>7</v>
      </c>
      <c r="D15" t="s">
        <v>19</v>
      </c>
      <c r="E15" t="s">
        <v>136</v>
      </c>
      <c r="H15">
        <v>24</v>
      </c>
      <c r="I15" t="s">
        <v>52</v>
      </c>
      <c r="J15" t="s">
        <v>35</v>
      </c>
      <c r="K15">
        <v>1.8</v>
      </c>
    </row>
    <row r="16" spans="1:12" x14ac:dyDescent="0.25">
      <c r="A16" t="s">
        <v>93</v>
      </c>
      <c r="B16" s="2">
        <v>36373</v>
      </c>
      <c r="C16" s="2" t="s">
        <v>7</v>
      </c>
      <c r="D16" t="s">
        <v>28</v>
      </c>
      <c r="H16">
        <v>84</v>
      </c>
      <c r="I16" t="s">
        <v>53</v>
      </c>
      <c r="J16" t="s">
        <v>35</v>
      </c>
      <c r="K16">
        <v>1.9</v>
      </c>
    </row>
    <row r="17" spans="1:11" x14ac:dyDescent="0.25">
      <c r="A17" t="s">
        <v>105</v>
      </c>
      <c r="B17" s="2">
        <v>36734</v>
      </c>
      <c r="C17" s="2" t="s">
        <v>15</v>
      </c>
      <c r="D17" t="s">
        <v>29</v>
      </c>
      <c r="H17">
        <v>60</v>
      </c>
      <c r="J17" t="s">
        <v>35</v>
      </c>
      <c r="K17">
        <v>2.1</v>
      </c>
    </row>
    <row r="18" spans="1:11" x14ac:dyDescent="0.25">
      <c r="A18" t="s">
        <v>103</v>
      </c>
      <c r="B18" s="2">
        <v>35751</v>
      </c>
      <c r="C18" s="2" t="s">
        <v>7</v>
      </c>
      <c r="D18" t="s">
        <v>23</v>
      </c>
      <c r="H18">
        <v>24</v>
      </c>
      <c r="J18" t="s">
        <v>54</v>
      </c>
      <c r="K18">
        <v>2.4</v>
      </c>
    </row>
    <row r="19" spans="1:11" x14ac:dyDescent="0.25">
      <c r="A19" t="s">
        <v>124</v>
      </c>
      <c r="B19" s="2">
        <v>37931</v>
      </c>
      <c r="C19" s="2" t="s">
        <v>7</v>
      </c>
      <c r="D19" t="s">
        <v>30</v>
      </c>
      <c r="H19">
        <v>96</v>
      </c>
      <c r="J19" t="s">
        <v>35</v>
      </c>
      <c r="K19">
        <v>2.6</v>
      </c>
    </row>
    <row r="20" spans="1:11" x14ac:dyDescent="0.25">
      <c r="A20" t="s">
        <v>113</v>
      </c>
      <c r="B20" s="2">
        <v>32607</v>
      </c>
      <c r="C20" s="2" t="s">
        <v>7</v>
      </c>
      <c r="D20" t="s">
        <v>11</v>
      </c>
      <c r="H20">
        <v>31</v>
      </c>
      <c r="I20" t="s">
        <v>55</v>
      </c>
      <c r="J20" t="s">
        <v>43</v>
      </c>
      <c r="K20">
        <v>3.1</v>
      </c>
    </row>
    <row r="21" spans="1:11" x14ac:dyDescent="0.25">
      <c r="A21" t="s">
        <v>97</v>
      </c>
      <c r="B21" s="2">
        <v>36712</v>
      </c>
      <c r="C21" s="2" t="s">
        <v>7</v>
      </c>
      <c r="D21" t="s">
        <v>22</v>
      </c>
      <c r="H21">
        <v>32</v>
      </c>
      <c r="J21" t="s">
        <v>35</v>
      </c>
      <c r="K21">
        <v>3</v>
      </c>
    </row>
    <row r="22" spans="1:11" x14ac:dyDescent="0.25">
      <c r="A22" t="s">
        <v>128</v>
      </c>
      <c r="B22" s="2">
        <v>37291</v>
      </c>
      <c r="C22" s="2" t="s">
        <v>15</v>
      </c>
      <c r="D22" t="s">
        <v>31</v>
      </c>
      <c r="H22">
        <v>32</v>
      </c>
      <c r="I22" t="s">
        <v>56</v>
      </c>
      <c r="J22" t="s">
        <v>50</v>
      </c>
      <c r="K22">
        <v>3.3</v>
      </c>
    </row>
    <row r="23" spans="1:11" x14ac:dyDescent="0.25">
      <c r="A23" t="s">
        <v>107</v>
      </c>
      <c r="B23" s="2">
        <v>36544</v>
      </c>
      <c r="C23" s="2" t="s">
        <v>7</v>
      </c>
      <c r="D23" t="s">
        <v>11</v>
      </c>
      <c r="E23" t="s">
        <v>14</v>
      </c>
      <c r="H23">
        <v>59</v>
      </c>
      <c r="I23" t="s">
        <v>57</v>
      </c>
      <c r="J23" t="s">
        <v>41</v>
      </c>
      <c r="K23">
        <v>3.2</v>
      </c>
    </row>
    <row r="24" spans="1:11" x14ac:dyDescent="0.25">
      <c r="A24" t="s">
        <v>141</v>
      </c>
      <c r="B24" s="2">
        <v>35551</v>
      </c>
      <c r="C24" s="2" t="s">
        <v>7</v>
      </c>
      <c r="D24" t="s">
        <v>19</v>
      </c>
      <c r="F24" t="s">
        <v>142</v>
      </c>
      <c r="H24">
        <v>0</v>
      </c>
      <c r="I24" t="s">
        <v>58</v>
      </c>
      <c r="J24" t="s">
        <v>46</v>
      </c>
      <c r="K24">
        <v>3.4</v>
      </c>
    </row>
    <row r="25" spans="1:11" x14ac:dyDescent="0.25">
      <c r="A25" t="s">
        <v>105</v>
      </c>
      <c r="B25" s="2">
        <v>37764</v>
      </c>
      <c r="C25" s="2" t="s">
        <v>7</v>
      </c>
      <c r="D25" t="s">
        <v>18</v>
      </c>
      <c r="H25">
        <v>64</v>
      </c>
      <c r="J25" t="s">
        <v>59</v>
      </c>
      <c r="K25">
        <v>3.7</v>
      </c>
    </row>
    <row r="26" spans="1:11" x14ac:dyDescent="0.25">
      <c r="A26" t="s">
        <v>87</v>
      </c>
      <c r="B26" s="2">
        <v>37886</v>
      </c>
      <c r="C26" s="2" t="s">
        <v>7</v>
      </c>
      <c r="D26" t="s">
        <v>22</v>
      </c>
      <c r="E26" t="s">
        <v>143</v>
      </c>
      <c r="H26">
        <v>64</v>
      </c>
      <c r="I26" t="s">
        <v>60</v>
      </c>
      <c r="J26" t="s">
        <v>35</v>
      </c>
      <c r="K26">
        <v>3.5</v>
      </c>
    </row>
    <row r="27" spans="1:11" x14ac:dyDescent="0.25">
      <c r="A27" t="s">
        <v>85</v>
      </c>
      <c r="B27" s="2">
        <v>37544</v>
      </c>
      <c r="C27" s="2" t="s">
        <v>15</v>
      </c>
      <c r="D27" t="s">
        <v>16</v>
      </c>
      <c r="H27">
        <v>24</v>
      </c>
      <c r="I27" t="s">
        <v>61</v>
      </c>
      <c r="J27" t="s">
        <v>35</v>
      </c>
      <c r="K27">
        <v>3.5</v>
      </c>
    </row>
    <row r="28" spans="1:11" x14ac:dyDescent="0.25">
      <c r="A28" t="s">
        <v>101</v>
      </c>
      <c r="B28" s="2">
        <v>38014</v>
      </c>
      <c r="C28" s="2" t="s">
        <v>7</v>
      </c>
      <c r="D28" t="s">
        <v>8</v>
      </c>
      <c r="H28">
        <v>88</v>
      </c>
      <c r="I28" t="s">
        <v>62</v>
      </c>
      <c r="J28" t="s">
        <v>48</v>
      </c>
      <c r="K28">
        <v>3.6</v>
      </c>
    </row>
    <row r="29" spans="1:11" x14ac:dyDescent="0.25">
      <c r="A29" t="s">
        <v>115</v>
      </c>
      <c r="B29" s="2">
        <v>36308</v>
      </c>
      <c r="C29" s="2" t="s">
        <v>7</v>
      </c>
      <c r="D29" t="s">
        <v>30</v>
      </c>
      <c r="H29">
        <v>39</v>
      </c>
      <c r="I29" t="s">
        <v>63</v>
      </c>
      <c r="J29" t="s">
        <v>44</v>
      </c>
      <c r="K29">
        <v>1</v>
      </c>
    </row>
    <row r="30" spans="1:11" x14ac:dyDescent="0.25">
      <c r="A30" t="s">
        <v>146</v>
      </c>
      <c r="B30" s="2">
        <v>36758</v>
      </c>
      <c r="C30" s="2" t="s">
        <v>7</v>
      </c>
      <c r="D30" t="s">
        <v>11</v>
      </c>
      <c r="H30">
        <v>100</v>
      </c>
      <c r="J30" t="s">
        <v>64</v>
      </c>
      <c r="K30">
        <v>1.2</v>
      </c>
    </row>
    <row r="31" spans="1:11" x14ac:dyDescent="0.25">
      <c r="A31" t="s">
        <v>83</v>
      </c>
      <c r="B31" s="2">
        <v>37386</v>
      </c>
      <c r="C31" s="2" t="s">
        <v>7</v>
      </c>
      <c r="D31" t="s">
        <v>14</v>
      </c>
      <c r="F31" t="s">
        <v>11</v>
      </c>
      <c r="H31">
        <v>80</v>
      </c>
      <c r="J31" t="s">
        <v>65</v>
      </c>
      <c r="K31">
        <v>1.3</v>
      </c>
    </row>
    <row r="32" spans="1:11" x14ac:dyDescent="0.25">
      <c r="A32" t="s">
        <v>149</v>
      </c>
      <c r="B32" s="2">
        <v>37412</v>
      </c>
      <c r="C32" s="2" t="s">
        <v>15</v>
      </c>
      <c r="D32" t="s">
        <v>32</v>
      </c>
      <c r="H32">
        <v>36</v>
      </c>
      <c r="J32" t="s">
        <v>35</v>
      </c>
      <c r="K32">
        <v>3</v>
      </c>
    </row>
  </sheetData>
  <mergeCells count="1">
    <mergeCell ref="A1:L1"/>
  </mergeCells>
  <pageMargins left="0.7" right="0.7" top="0.75" bottom="0.75" header="0.3" footer="0.3"/>
  <pageSetup scale="70" fitToHeight="0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41015-0806-4789-B3C8-10FC80A2B7F4}">
  <sheetPr>
    <pageSetUpPr fitToPage="1"/>
  </sheetPr>
  <dimension ref="A1:AE31"/>
  <sheetViews>
    <sheetView workbookViewId="0">
      <selection activeCell="AE4" sqref="AE4"/>
    </sheetView>
  </sheetViews>
  <sheetFormatPr defaultRowHeight="15" x14ac:dyDescent="0.25"/>
  <cols>
    <col min="16" max="16" width="12.140625" bestFit="1" customWidth="1"/>
  </cols>
  <sheetData>
    <row r="1" spans="1:31" x14ac:dyDescent="0.25">
      <c r="A1" t="s">
        <v>0</v>
      </c>
      <c r="B1" t="s">
        <v>80</v>
      </c>
      <c r="C1" t="s">
        <v>81</v>
      </c>
      <c r="D1" s="2" t="s">
        <v>1</v>
      </c>
      <c r="E1" s="2" t="s">
        <v>3</v>
      </c>
      <c r="F1" t="s">
        <v>4</v>
      </c>
      <c r="G1" t="s">
        <v>5</v>
      </c>
      <c r="H1" t="s">
        <v>129</v>
      </c>
      <c r="I1" t="s">
        <v>130</v>
      </c>
      <c r="J1" t="s">
        <v>6</v>
      </c>
      <c r="K1" t="s">
        <v>33</v>
      </c>
      <c r="L1" t="s">
        <v>34</v>
      </c>
      <c r="M1" t="s">
        <v>131</v>
      </c>
      <c r="N1" t="s">
        <v>132</v>
      </c>
    </row>
    <row r="2" spans="1:31" ht="15" customHeight="1" x14ac:dyDescent="0.25">
      <c r="A2">
        <v>500721044</v>
      </c>
      <c r="B2" t="s">
        <v>82</v>
      </c>
      <c r="C2" t="s">
        <v>83</v>
      </c>
      <c r="D2" s="2">
        <v>37692</v>
      </c>
      <c r="E2" s="2" t="s">
        <v>7</v>
      </c>
      <c r="F2" t="s">
        <v>8</v>
      </c>
      <c r="J2">
        <v>96</v>
      </c>
      <c r="L2" t="s">
        <v>35</v>
      </c>
      <c r="M2">
        <v>4</v>
      </c>
      <c r="N2" t="str" cm="1">
        <f t="array" ref="N2">_xlfn.IFNA(_xlfn.IFS(OR(F2="Accounting",G2="Accounting"),"Major",OR(H2="Accounting",I2="Accounting"),"Minor"),"")</f>
        <v/>
      </c>
      <c r="P2" s="28" t="s">
        <v>199</v>
      </c>
      <c r="Q2" s="47" t="s">
        <v>317</v>
      </c>
      <c r="R2" s="48"/>
      <c r="S2" s="48"/>
      <c r="T2" s="48"/>
      <c r="U2" s="48"/>
      <c r="V2" s="48"/>
      <c r="W2" s="48"/>
      <c r="X2" s="49"/>
      <c r="Y2" s="50"/>
      <c r="Z2" s="50"/>
      <c r="AA2" s="50"/>
      <c r="AB2" s="50"/>
      <c r="AC2" s="50"/>
      <c r="AD2" s="50"/>
      <c r="AE2" s="51"/>
    </row>
    <row r="3" spans="1:31" x14ac:dyDescent="0.25">
      <c r="A3">
        <v>500762703</v>
      </c>
      <c r="B3" t="s">
        <v>88</v>
      </c>
      <c r="C3" t="s">
        <v>89</v>
      </c>
      <c r="D3" s="2">
        <v>37958</v>
      </c>
      <c r="E3" s="2" t="s">
        <v>7</v>
      </c>
      <c r="F3" t="s">
        <v>10</v>
      </c>
      <c r="H3" t="s">
        <v>22</v>
      </c>
      <c r="J3">
        <v>16</v>
      </c>
      <c r="K3" t="s">
        <v>37</v>
      </c>
      <c r="L3" t="s">
        <v>38</v>
      </c>
      <c r="M3">
        <v>3.7</v>
      </c>
      <c r="N3" t="str" cm="1">
        <f t="array" ref="N3">_xlfn.IFNA(_xlfn.IFS(OR(F3="Accounting",G3="Accounting"),"Major",OR(H3="Accounting",I3="Accounting"),"Minor"),"")</f>
        <v/>
      </c>
    </row>
    <row r="4" spans="1:31" x14ac:dyDescent="0.25">
      <c r="A4">
        <v>500768060</v>
      </c>
      <c r="B4" t="s">
        <v>108</v>
      </c>
      <c r="C4" t="s">
        <v>109</v>
      </c>
      <c r="D4" s="2">
        <v>36550</v>
      </c>
      <c r="E4" s="2" t="s">
        <v>7</v>
      </c>
      <c r="F4" t="s">
        <v>11</v>
      </c>
      <c r="J4">
        <v>16</v>
      </c>
      <c r="L4" t="s">
        <v>39</v>
      </c>
      <c r="M4">
        <v>3.9</v>
      </c>
      <c r="N4" t="str" cm="1">
        <f t="array" ref="N4">_xlfn.IFNA(_xlfn.IFS(OR(F4="Accounting",G4="Accounting"),"Major",OR(H4="Accounting",I4="Accounting"),"Minor"),"")</f>
        <v>Major</v>
      </c>
    </row>
    <row r="5" spans="1:31" x14ac:dyDescent="0.25">
      <c r="A5">
        <v>500760362</v>
      </c>
      <c r="B5" t="s">
        <v>133</v>
      </c>
      <c r="C5" t="s">
        <v>134</v>
      </c>
      <c r="D5" s="2">
        <v>36032</v>
      </c>
      <c r="E5" s="2" t="s">
        <v>7</v>
      </c>
      <c r="F5" t="s">
        <v>14</v>
      </c>
      <c r="G5" t="s">
        <v>11</v>
      </c>
      <c r="J5">
        <v>28</v>
      </c>
      <c r="L5" t="s">
        <v>40</v>
      </c>
      <c r="M5">
        <v>2.8</v>
      </c>
      <c r="N5" t="str" cm="1">
        <f t="array" ref="N5">_xlfn.IFNA(_xlfn.IFS(OR(F5="Accounting",G5="Accounting"),"Major",OR(H5="Accounting",I5="Accounting"),"Minor"),"")</f>
        <v>Major</v>
      </c>
    </row>
    <row r="6" spans="1:31" x14ac:dyDescent="0.25">
      <c r="A6">
        <v>500781909</v>
      </c>
      <c r="B6" t="s">
        <v>94</v>
      </c>
      <c r="C6" t="s">
        <v>95</v>
      </c>
      <c r="D6" s="2">
        <v>32862</v>
      </c>
      <c r="E6" s="2" t="s">
        <v>7</v>
      </c>
      <c r="F6" t="s">
        <v>27</v>
      </c>
      <c r="J6">
        <v>6</v>
      </c>
      <c r="L6" t="s">
        <v>42</v>
      </c>
      <c r="M6">
        <v>2.5</v>
      </c>
      <c r="N6" t="str" cm="1">
        <f t="array" ref="N6">_xlfn.IFNA(_xlfn.IFS(OR(F6="Accounting",G6="Accounting"),"Major",OR(H6="Accounting",I6="Accounting"),"Minor"),"")</f>
        <v/>
      </c>
    </row>
    <row r="7" spans="1:31" x14ac:dyDescent="0.25">
      <c r="A7">
        <v>500772696</v>
      </c>
      <c r="B7" t="s">
        <v>135</v>
      </c>
      <c r="C7" t="s">
        <v>83</v>
      </c>
      <c r="D7" s="2">
        <v>34537</v>
      </c>
      <c r="E7" s="2" t="s">
        <v>7</v>
      </c>
      <c r="F7" t="s">
        <v>18</v>
      </c>
      <c r="J7">
        <v>31</v>
      </c>
      <c r="L7" t="s">
        <v>35</v>
      </c>
      <c r="M7">
        <v>2.7</v>
      </c>
      <c r="N7" t="str" cm="1">
        <f t="array" ref="N7">_xlfn.IFNA(_xlfn.IFS(OR(F7="Accounting",G7="Accounting"),"Major",OR(H7="Accounting",I7="Accounting"),"Minor"),"")</f>
        <v/>
      </c>
    </row>
    <row r="8" spans="1:31" x14ac:dyDescent="0.25">
      <c r="A8">
        <v>500765229</v>
      </c>
      <c r="B8" t="s">
        <v>110</v>
      </c>
      <c r="C8" t="s">
        <v>111</v>
      </c>
      <c r="D8" s="2">
        <v>37025</v>
      </c>
      <c r="E8" s="2" t="s">
        <v>7</v>
      </c>
      <c r="F8" t="s">
        <v>20</v>
      </c>
      <c r="J8">
        <v>58</v>
      </c>
      <c r="L8" t="s">
        <v>35</v>
      </c>
      <c r="M8">
        <v>4</v>
      </c>
      <c r="N8" t="str" cm="1">
        <f t="array" ref="N8">_xlfn.IFNA(_xlfn.IFS(OR(F8="Accounting",G8="Accounting"),"Major",OR(H8="Accounting",I8="Accounting"),"Minor"),"")</f>
        <v/>
      </c>
    </row>
    <row r="9" spans="1:31" x14ac:dyDescent="0.25">
      <c r="A9">
        <v>500568763</v>
      </c>
      <c r="B9" t="s">
        <v>119</v>
      </c>
      <c r="C9" t="s">
        <v>120</v>
      </c>
      <c r="D9" s="2">
        <v>37671</v>
      </c>
      <c r="E9" s="2" t="s">
        <v>7</v>
      </c>
      <c r="F9" t="s">
        <v>22</v>
      </c>
      <c r="J9">
        <v>40</v>
      </c>
      <c r="L9" t="s">
        <v>35</v>
      </c>
      <c r="M9">
        <v>1.7</v>
      </c>
      <c r="N9" t="str" cm="1">
        <f t="array" ref="N9">_xlfn.IFNA(_xlfn.IFS(OR(F9="Accounting",G9="Accounting"),"Major",OR(H9="Accounting",I9="Accounting"),"Minor"),"")</f>
        <v/>
      </c>
    </row>
    <row r="10" spans="1:31" x14ac:dyDescent="0.25">
      <c r="A10">
        <v>500779654</v>
      </c>
      <c r="B10" t="s">
        <v>121</v>
      </c>
      <c r="C10" t="s">
        <v>122</v>
      </c>
      <c r="D10" s="2">
        <v>37081</v>
      </c>
      <c r="E10" s="2" t="s">
        <v>7</v>
      </c>
      <c r="F10" t="s">
        <v>24</v>
      </c>
      <c r="J10">
        <v>34</v>
      </c>
      <c r="K10" t="s">
        <v>45</v>
      </c>
      <c r="L10" t="s">
        <v>35</v>
      </c>
      <c r="M10">
        <v>1.5</v>
      </c>
      <c r="N10" t="str" cm="1">
        <f t="array" ref="N10">_xlfn.IFNA(_xlfn.IFS(OR(F10="Accounting",G10="Accounting"),"Major",OR(H10="Accounting",I10="Accounting"),"Minor"),"")</f>
        <v/>
      </c>
    </row>
    <row r="11" spans="1:31" x14ac:dyDescent="0.25">
      <c r="A11">
        <v>500752285</v>
      </c>
      <c r="B11" t="s">
        <v>125</v>
      </c>
      <c r="C11" t="s">
        <v>126</v>
      </c>
      <c r="D11" s="2">
        <v>23148</v>
      </c>
      <c r="E11" s="2" t="s">
        <v>7</v>
      </c>
      <c r="F11" t="s">
        <v>136</v>
      </c>
      <c r="J11">
        <v>56</v>
      </c>
      <c r="K11" t="s">
        <v>47</v>
      </c>
      <c r="L11" t="s">
        <v>35</v>
      </c>
      <c r="M11">
        <v>2</v>
      </c>
      <c r="N11" t="str" cm="1">
        <f t="array" ref="N11">_xlfn.IFNA(_xlfn.IFS(OR(F11="Accounting",G11="Accounting"),"Major",OR(H11="Accounting",I11="Accounting"),"Minor"),"")</f>
        <v/>
      </c>
    </row>
    <row r="12" spans="1:31" x14ac:dyDescent="0.25">
      <c r="A12">
        <v>500755767</v>
      </c>
      <c r="B12" t="s">
        <v>98</v>
      </c>
      <c r="C12" t="s">
        <v>99</v>
      </c>
      <c r="D12" s="2">
        <v>36898</v>
      </c>
      <c r="E12" s="2" t="s">
        <v>7</v>
      </c>
      <c r="F12" t="s">
        <v>27</v>
      </c>
      <c r="G12" t="s">
        <v>137</v>
      </c>
      <c r="H12" t="s">
        <v>14</v>
      </c>
      <c r="I12" t="s">
        <v>11</v>
      </c>
      <c r="J12">
        <v>94</v>
      </c>
      <c r="L12" t="s">
        <v>49</v>
      </c>
      <c r="M12">
        <v>2.2999999999999998</v>
      </c>
      <c r="N12" t="str" cm="1">
        <f t="array" ref="N12">_xlfn.IFNA(_xlfn.IFS(OR(F12="Accounting",G12="Accounting"),"Major",OR(H12="Accounting",I12="Accounting"),"Minor"),"")</f>
        <v>Minor</v>
      </c>
    </row>
    <row r="13" spans="1:31" x14ac:dyDescent="0.25">
      <c r="A13">
        <v>500743575</v>
      </c>
      <c r="B13" t="s">
        <v>90</v>
      </c>
      <c r="C13" t="s">
        <v>91</v>
      </c>
      <c r="D13" s="2">
        <v>37150</v>
      </c>
      <c r="E13" s="2" t="s">
        <v>7</v>
      </c>
      <c r="F13" t="s">
        <v>21</v>
      </c>
      <c r="G13" t="s">
        <v>11</v>
      </c>
      <c r="H13" t="s">
        <v>138</v>
      </c>
      <c r="J13">
        <v>0</v>
      </c>
      <c r="L13" t="s">
        <v>51</v>
      </c>
      <c r="M13">
        <v>2.2000000000000002</v>
      </c>
      <c r="N13" t="str" cm="1">
        <f t="array" ref="N13">_xlfn.IFNA(_xlfn.IFS(OR(F13="Accounting",G13="Accounting"),"Major",OR(H13="Accounting",I13="Accounting"),"Minor"),"")</f>
        <v>Major</v>
      </c>
    </row>
    <row r="14" spans="1:31" x14ac:dyDescent="0.25">
      <c r="A14">
        <v>500787578</v>
      </c>
      <c r="B14" t="s">
        <v>116</v>
      </c>
      <c r="C14" t="s">
        <v>117</v>
      </c>
      <c r="D14" s="2">
        <v>37687</v>
      </c>
      <c r="E14" s="2" t="s">
        <v>7</v>
      </c>
      <c r="F14" t="s">
        <v>19</v>
      </c>
      <c r="G14" t="s">
        <v>136</v>
      </c>
      <c r="J14">
        <v>24</v>
      </c>
      <c r="K14" t="s">
        <v>52</v>
      </c>
      <c r="L14" t="s">
        <v>35</v>
      </c>
      <c r="M14">
        <v>1.8</v>
      </c>
      <c r="N14" t="str" cm="1">
        <f t="array" ref="N14">_xlfn.IFNA(_xlfn.IFS(OR(F14="Accounting",G14="Accounting"),"Major",OR(H14="Accounting",I14="Accounting"),"Minor"),"")</f>
        <v/>
      </c>
    </row>
    <row r="15" spans="1:31" x14ac:dyDescent="0.25">
      <c r="A15">
        <v>500719984</v>
      </c>
      <c r="B15" t="s">
        <v>92</v>
      </c>
      <c r="C15" t="s">
        <v>93</v>
      </c>
      <c r="D15" s="2">
        <v>36373</v>
      </c>
      <c r="E15" s="2" t="s">
        <v>7</v>
      </c>
      <c r="F15" t="s">
        <v>28</v>
      </c>
      <c r="J15">
        <v>84</v>
      </c>
      <c r="K15" t="s">
        <v>53</v>
      </c>
      <c r="L15" t="s">
        <v>35</v>
      </c>
      <c r="M15">
        <v>1.9</v>
      </c>
      <c r="N15" t="str" cm="1">
        <f t="array" ref="N15">_xlfn.IFNA(_xlfn.IFS(OR(F15="Accounting",G15="Accounting"),"Major",OR(H15="Accounting",I15="Accounting"),"Minor"),"")</f>
        <v/>
      </c>
    </row>
    <row r="16" spans="1:31" x14ac:dyDescent="0.25">
      <c r="A16">
        <v>500742634</v>
      </c>
      <c r="B16" t="s">
        <v>118</v>
      </c>
      <c r="C16" t="s">
        <v>105</v>
      </c>
      <c r="D16" s="2">
        <v>36734</v>
      </c>
      <c r="E16" s="2" t="s">
        <v>7</v>
      </c>
      <c r="F16" t="s">
        <v>18</v>
      </c>
      <c r="J16">
        <v>60</v>
      </c>
      <c r="L16" t="s">
        <v>35</v>
      </c>
      <c r="M16">
        <v>2.1</v>
      </c>
      <c r="N16" t="str" cm="1">
        <f t="array" ref="N16">_xlfn.IFNA(_xlfn.IFS(OR(F16="Accounting",G16="Accounting"),"Major",OR(H16="Accounting",I16="Accounting"),"Minor"),"")</f>
        <v/>
      </c>
    </row>
    <row r="17" spans="1:14" x14ac:dyDescent="0.25">
      <c r="A17">
        <v>500765840</v>
      </c>
      <c r="B17" t="s">
        <v>102</v>
      </c>
      <c r="C17" t="s">
        <v>103</v>
      </c>
      <c r="D17" s="2">
        <v>35751</v>
      </c>
      <c r="E17" s="2" t="s">
        <v>7</v>
      </c>
      <c r="F17" t="s">
        <v>23</v>
      </c>
      <c r="J17">
        <v>24</v>
      </c>
      <c r="L17" t="s">
        <v>54</v>
      </c>
      <c r="M17">
        <v>2.4</v>
      </c>
      <c r="N17" t="str" cm="1">
        <f t="array" ref="N17">_xlfn.IFNA(_xlfn.IFS(OR(F17="Accounting",G17="Accounting"),"Major",OR(H17="Accounting",I17="Accounting"),"Minor"),"")</f>
        <v/>
      </c>
    </row>
    <row r="18" spans="1:14" x14ac:dyDescent="0.25">
      <c r="A18">
        <v>500785891</v>
      </c>
      <c r="B18" t="s">
        <v>123</v>
      </c>
      <c r="C18" t="s">
        <v>124</v>
      </c>
      <c r="D18" s="2">
        <v>37931</v>
      </c>
      <c r="E18" s="2" t="s">
        <v>7</v>
      </c>
      <c r="F18" t="s">
        <v>30</v>
      </c>
      <c r="J18">
        <v>96</v>
      </c>
      <c r="L18" t="s">
        <v>35</v>
      </c>
      <c r="M18">
        <v>2.6</v>
      </c>
      <c r="N18" t="str" cm="1">
        <f t="array" ref="N18">_xlfn.IFNA(_xlfn.IFS(OR(F18="Accounting",G18="Accounting"),"Major",OR(H18="Accounting",I18="Accounting"),"Minor"),"")</f>
        <v/>
      </c>
    </row>
    <row r="19" spans="1:14" x14ac:dyDescent="0.25">
      <c r="A19">
        <v>500721457</v>
      </c>
      <c r="B19" t="s">
        <v>112</v>
      </c>
      <c r="C19" t="s">
        <v>113</v>
      </c>
      <c r="D19" s="2">
        <v>32607</v>
      </c>
      <c r="E19" s="2" t="s">
        <v>7</v>
      </c>
      <c r="F19" t="s">
        <v>11</v>
      </c>
      <c r="J19">
        <v>31</v>
      </c>
      <c r="K19" t="s">
        <v>55</v>
      </c>
      <c r="L19" t="s">
        <v>43</v>
      </c>
      <c r="M19">
        <v>3.1</v>
      </c>
      <c r="N19" t="str" cm="1">
        <f t="array" ref="N19">_xlfn.IFNA(_xlfn.IFS(OR(F19="Accounting",G19="Accounting"),"Major",OR(H19="Accounting",I19="Accounting"),"Minor"),"")</f>
        <v>Major</v>
      </c>
    </row>
    <row r="20" spans="1:14" x14ac:dyDescent="0.25">
      <c r="A20">
        <v>500740892</v>
      </c>
      <c r="B20" t="s">
        <v>96</v>
      </c>
      <c r="C20" t="s">
        <v>97</v>
      </c>
      <c r="D20" s="2">
        <v>36712</v>
      </c>
      <c r="E20" s="2" t="s">
        <v>7</v>
      </c>
      <c r="F20" t="s">
        <v>22</v>
      </c>
      <c r="J20">
        <v>32</v>
      </c>
      <c r="L20" t="s">
        <v>35</v>
      </c>
      <c r="M20">
        <v>3</v>
      </c>
      <c r="N20" t="str" cm="1">
        <f t="array" ref="N20">_xlfn.IFNA(_xlfn.IFS(OR(F20="Accounting",G20="Accounting"),"Major",OR(H20="Accounting",I20="Accounting"),"Minor"),"")</f>
        <v/>
      </c>
    </row>
    <row r="21" spans="1:14" x14ac:dyDescent="0.25">
      <c r="A21">
        <v>500780470</v>
      </c>
      <c r="B21" t="s">
        <v>127</v>
      </c>
      <c r="C21" t="s">
        <v>128</v>
      </c>
      <c r="D21" s="2">
        <v>37291</v>
      </c>
      <c r="E21" s="2" t="s">
        <v>7</v>
      </c>
      <c r="F21" t="s">
        <v>139</v>
      </c>
      <c r="J21">
        <v>32</v>
      </c>
      <c r="K21" t="s">
        <v>56</v>
      </c>
      <c r="L21" t="s">
        <v>50</v>
      </c>
      <c r="M21">
        <v>3.3</v>
      </c>
      <c r="N21" t="str" cm="1">
        <f t="array" ref="N21">_xlfn.IFNA(_xlfn.IFS(OR(F21="Accounting",G21="Accounting"),"Major",OR(H21="Accounting",I21="Accounting"),"Minor"),"")</f>
        <v/>
      </c>
    </row>
    <row r="22" spans="1:14" x14ac:dyDescent="0.25">
      <c r="A22">
        <v>500774629</v>
      </c>
      <c r="B22" t="s">
        <v>106</v>
      </c>
      <c r="C22" t="s">
        <v>107</v>
      </c>
      <c r="D22" s="2">
        <v>36544</v>
      </c>
      <c r="E22" s="2" t="s">
        <v>7</v>
      </c>
      <c r="F22" t="s">
        <v>11</v>
      </c>
      <c r="G22" t="s">
        <v>14</v>
      </c>
      <c r="J22">
        <v>59</v>
      </c>
      <c r="K22" t="s">
        <v>57</v>
      </c>
      <c r="L22" t="s">
        <v>41</v>
      </c>
      <c r="M22">
        <v>3.2</v>
      </c>
      <c r="N22" t="str" cm="1">
        <f t="array" ref="N22">_xlfn.IFNA(_xlfn.IFS(OR(F22="Accounting",G22="Accounting"),"Major",OR(H22="Accounting",I22="Accounting"),"Minor"),"")</f>
        <v>Major</v>
      </c>
    </row>
    <row r="23" spans="1:14" x14ac:dyDescent="0.25">
      <c r="A23">
        <v>500706408</v>
      </c>
      <c r="B23" t="s">
        <v>140</v>
      </c>
      <c r="C23" t="s">
        <v>141</v>
      </c>
      <c r="D23" s="2">
        <v>35551</v>
      </c>
      <c r="E23" s="2" t="s">
        <v>7</v>
      </c>
      <c r="F23" t="s">
        <v>19</v>
      </c>
      <c r="H23" t="s">
        <v>142</v>
      </c>
      <c r="J23">
        <v>0</v>
      </c>
      <c r="K23" t="s">
        <v>58</v>
      </c>
      <c r="L23" t="s">
        <v>46</v>
      </c>
      <c r="M23">
        <v>3.4</v>
      </c>
      <c r="N23" t="str" cm="1">
        <f t="array" ref="N23">_xlfn.IFNA(_xlfn.IFS(OR(F23="Accounting",G23="Accounting"),"Major",OR(H23="Accounting",I23="Accounting"),"Minor"),"")</f>
        <v/>
      </c>
    </row>
    <row r="24" spans="1:14" x14ac:dyDescent="0.25">
      <c r="A24">
        <v>500776051</v>
      </c>
      <c r="B24" t="s">
        <v>104</v>
      </c>
      <c r="C24" t="s">
        <v>105</v>
      </c>
      <c r="D24" s="2">
        <v>37764</v>
      </c>
      <c r="E24" s="2" t="s">
        <v>7</v>
      </c>
      <c r="F24" t="s">
        <v>18</v>
      </c>
      <c r="J24">
        <v>64</v>
      </c>
      <c r="L24" t="s">
        <v>59</v>
      </c>
      <c r="M24">
        <v>3.7</v>
      </c>
      <c r="N24" t="str" cm="1">
        <f t="array" ref="N24">_xlfn.IFNA(_xlfn.IFS(OR(F24="Accounting",G24="Accounting"),"Major",OR(H24="Accounting",I24="Accounting"),"Minor"),"")</f>
        <v/>
      </c>
    </row>
    <row r="25" spans="1:14" x14ac:dyDescent="0.25">
      <c r="A25">
        <v>500715130</v>
      </c>
      <c r="B25" t="s">
        <v>86</v>
      </c>
      <c r="C25" t="s">
        <v>87</v>
      </c>
      <c r="D25" s="2">
        <v>37886</v>
      </c>
      <c r="E25" s="2" t="s">
        <v>7</v>
      </c>
      <c r="F25" t="s">
        <v>22</v>
      </c>
      <c r="G25" t="s">
        <v>143</v>
      </c>
      <c r="J25">
        <v>64</v>
      </c>
      <c r="K25" t="s">
        <v>60</v>
      </c>
      <c r="L25" t="s">
        <v>35</v>
      </c>
      <c r="M25">
        <v>3.5</v>
      </c>
      <c r="N25" t="str" cm="1">
        <f t="array" ref="N25">_xlfn.IFNA(_xlfn.IFS(OR(F25="Accounting",G25="Accounting"),"Major",OR(H25="Accounting",I25="Accounting"),"Minor"),"")</f>
        <v/>
      </c>
    </row>
    <row r="26" spans="1:14" x14ac:dyDescent="0.25">
      <c r="A26">
        <v>500767031</v>
      </c>
      <c r="B26" t="s">
        <v>84</v>
      </c>
      <c r="C26" t="s">
        <v>85</v>
      </c>
      <c r="D26" s="2">
        <v>37544</v>
      </c>
      <c r="E26" s="2" t="s">
        <v>7</v>
      </c>
      <c r="F26" t="s">
        <v>144</v>
      </c>
      <c r="J26">
        <v>24</v>
      </c>
      <c r="K26" t="s">
        <v>61</v>
      </c>
      <c r="L26" t="s">
        <v>35</v>
      </c>
      <c r="M26">
        <v>3.5</v>
      </c>
      <c r="N26" t="str" cm="1">
        <f t="array" ref="N26">_xlfn.IFNA(_xlfn.IFS(OR(F26="Accounting",G26="Accounting"),"Major",OR(H26="Accounting",I26="Accounting"),"Minor"),"")</f>
        <v/>
      </c>
    </row>
    <row r="27" spans="1:14" x14ac:dyDescent="0.25">
      <c r="A27">
        <v>500758326</v>
      </c>
      <c r="B27" t="s">
        <v>100</v>
      </c>
      <c r="C27" t="s">
        <v>101</v>
      </c>
      <c r="D27" s="2">
        <v>38014</v>
      </c>
      <c r="E27" s="2" t="s">
        <v>7</v>
      </c>
      <c r="F27" t="s">
        <v>8</v>
      </c>
      <c r="J27">
        <v>88</v>
      </c>
      <c r="K27" t="s">
        <v>62</v>
      </c>
      <c r="L27" t="s">
        <v>48</v>
      </c>
      <c r="M27">
        <v>3.6</v>
      </c>
      <c r="N27" t="str" cm="1">
        <f t="array" ref="N27">_xlfn.IFNA(_xlfn.IFS(OR(F27="Accounting",G27="Accounting"),"Major",OR(H27="Accounting",I27="Accounting"),"Minor"),"")</f>
        <v/>
      </c>
    </row>
    <row r="28" spans="1:14" x14ac:dyDescent="0.25">
      <c r="A28">
        <v>500774473</v>
      </c>
      <c r="B28" t="s">
        <v>114</v>
      </c>
      <c r="C28" t="s">
        <v>115</v>
      </c>
      <c r="D28" s="2">
        <v>36308</v>
      </c>
      <c r="E28" s="2" t="s">
        <v>7</v>
      </c>
      <c r="F28" t="s">
        <v>30</v>
      </c>
      <c r="J28">
        <v>39</v>
      </c>
      <c r="K28" t="s">
        <v>63</v>
      </c>
      <c r="L28" t="s">
        <v>44</v>
      </c>
      <c r="M28">
        <v>1</v>
      </c>
      <c r="N28" t="str" cm="1">
        <f t="array" ref="N28">_xlfn.IFNA(_xlfn.IFS(OR(F28="Accounting",G28="Accounting"),"Major",OR(H28="Accounting",I28="Accounting"),"Minor"),"")</f>
        <v/>
      </c>
    </row>
    <row r="29" spans="1:14" x14ac:dyDescent="0.25">
      <c r="A29">
        <v>500756627</v>
      </c>
      <c r="B29" t="s">
        <v>145</v>
      </c>
      <c r="C29" t="s">
        <v>146</v>
      </c>
      <c r="D29" s="2">
        <v>36758</v>
      </c>
      <c r="E29" s="2" t="s">
        <v>7</v>
      </c>
      <c r="F29" t="s">
        <v>11</v>
      </c>
      <c r="J29">
        <v>100</v>
      </c>
      <c r="L29" t="s">
        <v>64</v>
      </c>
      <c r="M29">
        <v>1.2</v>
      </c>
      <c r="N29" t="str" cm="1">
        <f t="array" ref="N29">_xlfn.IFNA(_xlfn.IFS(OR(F29="Accounting",G29="Accounting"),"Major",OR(H29="Accounting",I29="Accounting"),"Minor"),"")</f>
        <v>Major</v>
      </c>
    </row>
    <row r="30" spans="1:14" x14ac:dyDescent="0.25">
      <c r="A30">
        <v>500783100</v>
      </c>
      <c r="B30" t="s">
        <v>147</v>
      </c>
      <c r="C30" t="s">
        <v>83</v>
      </c>
      <c r="D30" s="2">
        <v>37386</v>
      </c>
      <c r="E30" s="2" t="s">
        <v>7</v>
      </c>
      <c r="F30" t="s">
        <v>14</v>
      </c>
      <c r="H30" t="s">
        <v>11</v>
      </c>
      <c r="J30">
        <v>80</v>
      </c>
      <c r="L30" t="s">
        <v>65</v>
      </c>
      <c r="M30">
        <v>1.3</v>
      </c>
      <c r="N30" t="str" cm="1">
        <f t="array" ref="N30">_xlfn.IFNA(_xlfn.IFS(OR(F30="Accounting",G30="Accounting"),"Major",OR(H30="Accounting",I30="Accounting"),"Minor"),"")</f>
        <v>Minor</v>
      </c>
    </row>
    <row r="31" spans="1:14" x14ac:dyDescent="0.25">
      <c r="A31">
        <v>500771902</v>
      </c>
      <c r="B31" t="s">
        <v>148</v>
      </c>
      <c r="C31" t="s">
        <v>149</v>
      </c>
      <c r="D31" s="2">
        <v>37412</v>
      </c>
      <c r="E31" s="2" t="s">
        <v>7</v>
      </c>
      <c r="F31" t="s">
        <v>20</v>
      </c>
      <c r="J31">
        <v>36</v>
      </c>
      <c r="L31" t="s">
        <v>35</v>
      </c>
      <c r="M31">
        <v>3</v>
      </c>
      <c r="N31" t="str" cm="1">
        <f t="array" ref="N31">_xlfn.IFNA(_xlfn.IFS(OR(F31="Accounting",G31="Accounting"),"Major",OR(H31="Accounting",I31="Accounting"),"Minor"),"")</f>
        <v/>
      </c>
    </row>
  </sheetData>
  <pageMargins left="0.7" right="0.7" top="0.75" bottom="0.75" header="0.3" footer="0.3"/>
  <pageSetup scale="55" fitToHeight="0" orientation="landscape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F07B-E6D8-4086-8268-93942766500A}">
  <sheetPr>
    <pageSetUpPr fitToPage="1"/>
  </sheetPr>
  <dimension ref="A1:K32"/>
  <sheetViews>
    <sheetView workbookViewId="0">
      <selection activeCell="G38" sqref="G38"/>
    </sheetView>
  </sheetViews>
  <sheetFormatPr defaultRowHeight="15" x14ac:dyDescent="0.25"/>
  <cols>
    <col min="1" max="1" width="10" bestFit="1" customWidth="1"/>
    <col min="2" max="2" width="11.5703125" bestFit="1" customWidth="1"/>
    <col min="3" max="3" width="12.140625" bestFit="1" customWidth="1"/>
    <col min="4" max="4" width="10.7109375" bestFit="1" customWidth="1"/>
    <col min="5" max="5" width="6" bestFit="1" customWidth="1"/>
    <col min="6" max="6" width="31.42578125" bestFit="1" customWidth="1"/>
    <col min="7" max="7" width="10.85546875" bestFit="1" customWidth="1"/>
    <col min="8" max="8" width="14.42578125" bestFit="1" customWidth="1"/>
    <col min="9" max="9" width="19.140625" bestFit="1" customWidth="1"/>
    <col min="10" max="10" width="22.42578125" bestFit="1" customWidth="1"/>
    <col min="11" max="11" width="4.7109375" bestFit="1" customWidth="1"/>
  </cols>
  <sheetData>
    <row r="1" spans="1:11" x14ac:dyDescent="0.25">
      <c r="A1" s="33" t="s">
        <v>280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13.9" customHeight="1" x14ac:dyDescent="0.25">
      <c r="A2" t="s">
        <v>0</v>
      </c>
      <c r="B2" t="s">
        <v>80</v>
      </c>
      <c r="C2" t="s">
        <v>81</v>
      </c>
      <c r="D2" s="2" t="s">
        <v>1</v>
      </c>
      <c r="E2" s="2" t="s">
        <v>3</v>
      </c>
      <c r="F2" t="s">
        <v>4</v>
      </c>
      <c r="G2" t="s">
        <v>5</v>
      </c>
      <c r="H2" t="s">
        <v>6</v>
      </c>
      <c r="I2" t="s">
        <v>33</v>
      </c>
      <c r="J2" t="s">
        <v>34</v>
      </c>
      <c r="K2" t="s">
        <v>131</v>
      </c>
    </row>
    <row r="3" spans="1:11" x14ac:dyDescent="0.25">
      <c r="A3">
        <v>500721044</v>
      </c>
      <c r="B3" t="s">
        <v>82</v>
      </c>
      <c r="C3" t="s">
        <v>83</v>
      </c>
      <c r="D3" s="2">
        <v>37692</v>
      </c>
      <c r="E3" s="2" t="s">
        <v>7</v>
      </c>
      <c r="F3" t="s">
        <v>8</v>
      </c>
      <c r="H3">
        <v>96</v>
      </c>
      <c r="J3" t="s">
        <v>35</v>
      </c>
      <c r="K3">
        <v>4</v>
      </c>
    </row>
    <row r="4" spans="1:11" x14ac:dyDescent="0.25">
      <c r="A4">
        <v>500762703</v>
      </c>
      <c r="B4" t="s">
        <v>88</v>
      </c>
      <c r="C4" t="s">
        <v>89</v>
      </c>
      <c r="D4" s="2">
        <v>37958</v>
      </c>
      <c r="E4" s="2" t="s">
        <v>7</v>
      </c>
      <c r="F4" t="s">
        <v>10</v>
      </c>
      <c r="H4">
        <v>16</v>
      </c>
      <c r="I4" t="s">
        <v>37</v>
      </c>
      <c r="J4" t="s">
        <v>38</v>
      </c>
      <c r="K4">
        <v>3.7</v>
      </c>
    </row>
    <row r="5" spans="1:11" x14ac:dyDescent="0.25">
      <c r="A5">
        <v>500768060</v>
      </c>
      <c r="B5" t="s">
        <v>108</v>
      </c>
      <c r="C5" t="s">
        <v>109</v>
      </c>
      <c r="D5" s="2">
        <v>36550</v>
      </c>
      <c r="E5" s="2" t="s">
        <v>7</v>
      </c>
      <c r="F5" t="s">
        <v>11</v>
      </c>
      <c r="H5">
        <v>16</v>
      </c>
      <c r="J5" t="s">
        <v>39</v>
      </c>
      <c r="K5">
        <v>3.9</v>
      </c>
    </row>
    <row r="6" spans="1:11" x14ac:dyDescent="0.25">
      <c r="A6">
        <v>500760362</v>
      </c>
      <c r="B6" t="s">
        <v>133</v>
      </c>
      <c r="C6" t="s">
        <v>134</v>
      </c>
      <c r="D6" s="2">
        <v>36032</v>
      </c>
      <c r="E6" s="2" t="s">
        <v>7</v>
      </c>
      <c r="F6" t="s">
        <v>14</v>
      </c>
      <c r="G6" t="s">
        <v>11</v>
      </c>
      <c r="H6">
        <v>28</v>
      </c>
      <c r="J6" t="s">
        <v>40</v>
      </c>
      <c r="K6">
        <v>2.8</v>
      </c>
    </row>
    <row r="7" spans="1:11" x14ac:dyDescent="0.25">
      <c r="A7">
        <v>500781909</v>
      </c>
      <c r="B7" t="s">
        <v>94</v>
      </c>
      <c r="C7" t="s">
        <v>95</v>
      </c>
      <c r="D7" s="2">
        <v>32862</v>
      </c>
      <c r="E7" s="2" t="s">
        <v>15</v>
      </c>
      <c r="F7" t="s">
        <v>16</v>
      </c>
      <c r="H7">
        <v>6</v>
      </c>
      <c r="J7" t="s">
        <v>42</v>
      </c>
      <c r="K7">
        <v>2.5</v>
      </c>
    </row>
    <row r="8" spans="1:11" x14ac:dyDescent="0.25">
      <c r="A8">
        <v>500772696</v>
      </c>
      <c r="B8" t="s">
        <v>135</v>
      </c>
      <c r="C8" t="s">
        <v>83</v>
      </c>
      <c r="D8" s="2">
        <v>34537</v>
      </c>
      <c r="E8" s="2" t="s">
        <v>7</v>
      </c>
      <c r="F8" t="s">
        <v>18</v>
      </c>
      <c r="H8">
        <v>31</v>
      </c>
      <c r="J8" t="s">
        <v>35</v>
      </c>
      <c r="K8">
        <v>2.7</v>
      </c>
    </row>
    <row r="9" spans="1:11" x14ac:dyDescent="0.25">
      <c r="A9">
        <v>500765229</v>
      </c>
      <c r="B9" t="s">
        <v>110</v>
      </c>
      <c r="C9" t="s">
        <v>111</v>
      </c>
      <c r="D9" s="2">
        <v>37025</v>
      </c>
      <c r="E9" s="2" t="s">
        <v>7</v>
      </c>
      <c r="F9" t="s">
        <v>20</v>
      </c>
      <c r="H9">
        <v>58</v>
      </c>
      <c r="J9" t="s">
        <v>35</v>
      </c>
      <c r="K9">
        <v>4</v>
      </c>
    </row>
    <row r="10" spans="1:11" x14ac:dyDescent="0.25">
      <c r="A10">
        <v>500568763</v>
      </c>
      <c r="B10" t="s">
        <v>119</v>
      </c>
      <c r="C10" t="s">
        <v>120</v>
      </c>
      <c r="D10" s="2">
        <v>37671</v>
      </c>
      <c r="E10" s="2" t="s">
        <v>7</v>
      </c>
      <c r="F10" t="s">
        <v>22</v>
      </c>
      <c r="H10">
        <v>40</v>
      </c>
      <c r="J10" t="s">
        <v>35</v>
      </c>
      <c r="K10">
        <v>1.7</v>
      </c>
    </row>
    <row r="11" spans="1:11" x14ac:dyDescent="0.25">
      <c r="A11">
        <v>500779654</v>
      </c>
      <c r="B11" t="s">
        <v>121</v>
      </c>
      <c r="C11" t="s">
        <v>122</v>
      </c>
      <c r="D11" s="2">
        <v>37081</v>
      </c>
      <c r="E11" s="2" t="s">
        <v>7</v>
      </c>
      <c r="F11" t="s">
        <v>24</v>
      </c>
      <c r="H11">
        <v>34</v>
      </c>
      <c r="I11" t="s">
        <v>45</v>
      </c>
      <c r="J11" t="s">
        <v>35</v>
      </c>
      <c r="K11">
        <v>1.5</v>
      </c>
    </row>
    <row r="12" spans="1:11" x14ac:dyDescent="0.25">
      <c r="A12">
        <v>500752285</v>
      </c>
      <c r="B12" t="s">
        <v>125</v>
      </c>
      <c r="C12" t="s">
        <v>126</v>
      </c>
      <c r="D12" s="2">
        <v>23148</v>
      </c>
      <c r="E12" s="2" t="s">
        <v>15</v>
      </c>
      <c r="F12" t="s">
        <v>26</v>
      </c>
      <c r="H12">
        <v>56</v>
      </c>
      <c r="I12" t="s">
        <v>47</v>
      </c>
      <c r="J12" t="s">
        <v>35</v>
      </c>
      <c r="K12">
        <v>2</v>
      </c>
    </row>
    <row r="13" spans="1:11" x14ac:dyDescent="0.25">
      <c r="A13">
        <v>500755767</v>
      </c>
      <c r="B13" t="s">
        <v>98</v>
      </c>
      <c r="C13" t="s">
        <v>99</v>
      </c>
      <c r="D13" s="2">
        <v>36898</v>
      </c>
      <c r="E13" s="2" t="s">
        <v>7</v>
      </c>
      <c r="F13" t="s">
        <v>27</v>
      </c>
      <c r="H13">
        <v>94</v>
      </c>
      <c r="J13" t="s">
        <v>49</v>
      </c>
      <c r="K13">
        <v>2.2999999999999998</v>
      </c>
    </row>
    <row r="14" spans="1:11" x14ac:dyDescent="0.25">
      <c r="A14">
        <v>500743575</v>
      </c>
      <c r="B14" t="s">
        <v>90</v>
      </c>
      <c r="C14" t="s">
        <v>91</v>
      </c>
      <c r="D14" s="2">
        <v>37150</v>
      </c>
      <c r="E14" s="2" t="s">
        <v>7</v>
      </c>
      <c r="F14" t="s">
        <v>21</v>
      </c>
      <c r="H14">
        <v>0</v>
      </c>
      <c r="J14" t="s">
        <v>51</v>
      </c>
      <c r="K14">
        <v>2.2000000000000002</v>
      </c>
    </row>
    <row r="15" spans="1:11" x14ac:dyDescent="0.25">
      <c r="A15">
        <v>500787578</v>
      </c>
      <c r="B15" t="s">
        <v>116</v>
      </c>
      <c r="C15" t="s">
        <v>117</v>
      </c>
      <c r="D15" s="2">
        <v>37687</v>
      </c>
      <c r="E15" s="2" t="s">
        <v>7</v>
      </c>
      <c r="F15" t="s">
        <v>19</v>
      </c>
      <c r="H15">
        <v>24</v>
      </c>
      <c r="I15" t="s">
        <v>52</v>
      </c>
      <c r="J15" t="s">
        <v>35</v>
      </c>
      <c r="K15">
        <v>1.8</v>
      </c>
    </row>
    <row r="16" spans="1:11" x14ac:dyDescent="0.25">
      <c r="A16">
        <v>500719984</v>
      </c>
      <c r="B16" t="s">
        <v>92</v>
      </c>
      <c r="C16" t="s">
        <v>93</v>
      </c>
      <c r="D16" s="2">
        <v>36373</v>
      </c>
      <c r="E16" s="2" t="s">
        <v>7</v>
      </c>
      <c r="F16" t="s">
        <v>28</v>
      </c>
      <c r="H16">
        <v>84</v>
      </c>
      <c r="I16" t="s">
        <v>53</v>
      </c>
      <c r="J16" t="s">
        <v>35</v>
      </c>
      <c r="K16">
        <v>1.9</v>
      </c>
    </row>
    <row r="17" spans="1:11" x14ac:dyDescent="0.25">
      <c r="A17">
        <v>500742634</v>
      </c>
      <c r="B17" t="s">
        <v>118</v>
      </c>
      <c r="C17" t="s">
        <v>105</v>
      </c>
      <c r="D17" s="2">
        <v>36734</v>
      </c>
      <c r="E17" s="2" t="s">
        <v>15</v>
      </c>
      <c r="F17" t="s">
        <v>29</v>
      </c>
      <c r="H17">
        <v>60</v>
      </c>
      <c r="J17" t="s">
        <v>35</v>
      </c>
      <c r="K17">
        <v>2.1</v>
      </c>
    </row>
    <row r="18" spans="1:11" x14ac:dyDescent="0.25">
      <c r="A18">
        <v>500765840</v>
      </c>
      <c r="B18" t="s">
        <v>102</v>
      </c>
      <c r="C18" t="s">
        <v>103</v>
      </c>
      <c r="D18" s="2">
        <v>35751</v>
      </c>
      <c r="E18" s="2" t="s">
        <v>7</v>
      </c>
      <c r="F18" t="s">
        <v>23</v>
      </c>
      <c r="H18">
        <v>24</v>
      </c>
      <c r="J18" t="s">
        <v>54</v>
      </c>
      <c r="K18">
        <v>2.4</v>
      </c>
    </row>
    <row r="19" spans="1:11" x14ac:dyDescent="0.25">
      <c r="A19">
        <v>500785891</v>
      </c>
      <c r="B19" t="s">
        <v>123</v>
      </c>
      <c r="C19" t="s">
        <v>124</v>
      </c>
      <c r="D19" s="2">
        <v>37931</v>
      </c>
      <c r="E19" s="2" t="s">
        <v>7</v>
      </c>
      <c r="F19" t="s">
        <v>30</v>
      </c>
      <c r="H19">
        <v>96</v>
      </c>
      <c r="J19" t="s">
        <v>35</v>
      </c>
      <c r="K19">
        <v>2.6</v>
      </c>
    </row>
    <row r="20" spans="1:11" x14ac:dyDescent="0.25">
      <c r="A20">
        <v>500721457</v>
      </c>
      <c r="B20" t="s">
        <v>112</v>
      </c>
      <c r="C20" t="s">
        <v>113</v>
      </c>
      <c r="D20" s="2">
        <v>32607</v>
      </c>
      <c r="E20" s="2" t="s">
        <v>7</v>
      </c>
      <c r="F20" t="s">
        <v>11</v>
      </c>
      <c r="H20">
        <v>31</v>
      </c>
      <c r="I20" t="s">
        <v>55</v>
      </c>
      <c r="J20" t="s">
        <v>43</v>
      </c>
      <c r="K20">
        <v>3.1</v>
      </c>
    </row>
    <row r="21" spans="1:11" x14ac:dyDescent="0.25">
      <c r="A21">
        <v>500740892</v>
      </c>
      <c r="B21" t="s">
        <v>96</v>
      </c>
      <c r="C21" t="s">
        <v>97</v>
      </c>
      <c r="D21" s="2">
        <v>36712</v>
      </c>
      <c r="E21" s="2" t="s">
        <v>7</v>
      </c>
      <c r="F21" t="s">
        <v>22</v>
      </c>
      <c r="H21">
        <v>32</v>
      </c>
      <c r="J21" t="s">
        <v>35</v>
      </c>
      <c r="K21">
        <v>3</v>
      </c>
    </row>
    <row r="22" spans="1:11" x14ac:dyDescent="0.25">
      <c r="A22">
        <v>500780470</v>
      </c>
      <c r="B22" t="s">
        <v>127</v>
      </c>
      <c r="C22" t="s">
        <v>128</v>
      </c>
      <c r="D22" s="2">
        <v>37291</v>
      </c>
      <c r="E22" s="2" t="s">
        <v>15</v>
      </c>
      <c r="F22" t="s">
        <v>31</v>
      </c>
      <c r="H22">
        <v>32</v>
      </c>
      <c r="I22" t="s">
        <v>56</v>
      </c>
      <c r="J22" t="s">
        <v>50</v>
      </c>
      <c r="K22">
        <v>3.3</v>
      </c>
    </row>
    <row r="23" spans="1:11" x14ac:dyDescent="0.25">
      <c r="A23">
        <v>500774629</v>
      </c>
      <c r="B23" t="s">
        <v>106</v>
      </c>
      <c r="C23" t="s">
        <v>107</v>
      </c>
      <c r="D23" s="2">
        <v>36544</v>
      </c>
      <c r="E23" s="2" t="s">
        <v>7</v>
      </c>
      <c r="F23" t="s">
        <v>11</v>
      </c>
      <c r="H23">
        <v>59</v>
      </c>
      <c r="I23" t="s">
        <v>57</v>
      </c>
      <c r="J23" t="s">
        <v>41</v>
      </c>
      <c r="K23">
        <v>3.2</v>
      </c>
    </row>
    <row r="24" spans="1:11" x14ac:dyDescent="0.25">
      <c r="A24">
        <v>500706408</v>
      </c>
      <c r="B24" t="s">
        <v>140</v>
      </c>
      <c r="C24" t="s">
        <v>141</v>
      </c>
      <c r="D24" s="2">
        <v>35551</v>
      </c>
      <c r="E24" s="2" t="s">
        <v>7</v>
      </c>
      <c r="F24" t="s">
        <v>19</v>
      </c>
      <c r="H24">
        <v>0</v>
      </c>
      <c r="I24" t="s">
        <v>58</v>
      </c>
      <c r="J24" t="s">
        <v>46</v>
      </c>
      <c r="K24">
        <v>3.4</v>
      </c>
    </row>
    <row r="25" spans="1:11" x14ac:dyDescent="0.25">
      <c r="A25">
        <v>500776051</v>
      </c>
      <c r="B25" t="s">
        <v>104</v>
      </c>
      <c r="C25" t="s">
        <v>105</v>
      </c>
      <c r="D25" s="2">
        <v>37764</v>
      </c>
      <c r="E25" s="2" t="s">
        <v>7</v>
      </c>
      <c r="F25" t="s">
        <v>18</v>
      </c>
      <c r="H25">
        <v>64</v>
      </c>
      <c r="J25" t="s">
        <v>59</v>
      </c>
      <c r="K25">
        <v>3.7</v>
      </c>
    </row>
    <row r="26" spans="1:11" x14ac:dyDescent="0.25">
      <c r="A26">
        <v>500715130</v>
      </c>
      <c r="B26" t="s">
        <v>86</v>
      </c>
      <c r="C26" t="s">
        <v>87</v>
      </c>
      <c r="D26" s="2">
        <v>37886</v>
      </c>
      <c r="E26" s="2" t="s">
        <v>7</v>
      </c>
      <c r="F26" t="s">
        <v>22</v>
      </c>
      <c r="H26">
        <v>64</v>
      </c>
      <c r="I26" t="s">
        <v>60</v>
      </c>
      <c r="J26" t="s">
        <v>35</v>
      </c>
      <c r="K26">
        <v>3.5</v>
      </c>
    </row>
    <row r="27" spans="1:11" x14ac:dyDescent="0.25">
      <c r="A27">
        <v>500767031</v>
      </c>
      <c r="B27" t="s">
        <v>84</v>
      </c>
      <c r="C27" t="s">
        <v>85</v>
      </c>
      <c r="D27" s="2">
        <v>37544</v>
      </c>
      <c r="E27" s="2" t="s">
        <v>15</v>
      </c>
      <c r="F27" t="s">
        <v>16</v>
      </c>
      <c r="H27">
        <v>24</v>
      </c>
      <c r="I27" t="s">
        <v>61</v>
      </c>
      <c r="J27" t="s">
        <v>35</v>
      </c>
      <c r="K27">
        <v>3.5</v>
      </c>
    </row>
    <row r="28" spans="1:11" x14ac:dyDescent="0.25">
      <c r="A28">
        <v>500758326</v>
      </c>
      <c r="B28" t="s">
        <v>100</v>
      </c>
      <c r="C28" t="s">
        <v>101</v>
      </c>
      <c r="D28" s="2">
        <v>38014</v>
      </c>
      <c r="E28" s="2" t="s">
        <v>7</v>
      </c>
      <c r="F28" t="s">
        <v>8</v>
      </c>
      <c r="H28">
        <v>88</v>
      </c>
      <c r="I28" t="s">
        <v>62</v>
      </c>
      <c r="J28" t="s">
        <v>48</v>
      </c>
      <c r="K28">
        <v>3.6</v>
      </c>
    </row>
    <row r="29" spans="1:11" x14ac:dyDescent="0.25">
      <c r="A29">
        <v>500774473</v>
      </c>
      <c r="B29" t="s">
        <v>114</v>
      </c>
      <c r="C29" t="s">
        <v>115</v>
      </c>
      <c r="D29" s="2">
        <v>36308</v>
      </c>
      <c r="E29" s="2" t="s">
        <v>7</v>
      </c>
      <c r="F29" t="s">
        <v>30</v>
      </c>
      <c r="H29">
        <v>39</v>
      </c>
      <c r="I29" t="s">
        <v>63</v>
      </c>
      <c r="J29" t="s">
        <v>44</v>
      </c>
      <c r="K29">
        <v>1</v>
      </c>
    </row>
    <row r="30" spans="1:11" x14ac:dyDescent="0.25">
      <c r="A30">
        <v>500756627</v>
      </c>
      <c r="B30" t="s">
        <v>145</v>
      </c>
      <c r="C30" t="s">
        <v>146</v>
      </c>
      <c r="D30" s="2">
        <v>36758</v>
      </c>
      <c r="E30" s="2" t="s">
        <v>7</v>
      </c>
      <c r="F30" t="s">
        <v>11</v>
      </c>
      <c r="H30">
        <v>100</v>
      </c>
      <c r="J30" t="s">
        <v>64</v>
      </c>
      <c r="K30">
        <v>1.2</v>
      </c>
    </row>
    <row r="31" spans="1:11" x14ac:dyDescent="0.25">
      <c r="A31">
        <v>500783100</v>
      </c>
      <c r="B31" t="s">
        <v>147</v>
      </c>
      <c r="C31" t="s">
        <v>83</v>
      </c>
      <c r="D31" s="2">
        <v>37386</v>
      </c>
      <c r="E31" s="2" t="s">
        <v>7</v>
      </c>
      <c r="F31" t="s">
        <v>14</v>
      </c>
      <c r="H31">
        <v>80</v>
      </c>
      <c r="J31" t="s">
        <v>65</v>
      </c>
      <c r="K31">
        <v>1.3</v>
      </c>
    </row>
    <row r="32" spans="1:11" x14ac:dyDescent="0.25">
      <c r="A32">
        <v>500771902</v>
      </c>
      <c r="B32" t="s">
        <v>148</v>
      </c>
      <c r="C32" t="s">
        <v>149</v>
      </c>
      <c r="D32" s="2">
        <v>37412</v>
      </c>
      <c r="E32" s="2" t="s">
        <v>15</v>
      </c>
      <c r="F32" t="s">
        <v>32</v>
      </c>
      <c r="H32">
        <v>36</v>
      </c>
      <c r="J32" t="s">
        <v>35</v>
      </c>
      <c r="K32">
        <v>3</v>
      </c>
    </row>
  </sheetData>
  <mergeCells count="1">
    <mergeCell ref="A1:K1"/>
  </mergeCells>
  <pageMargins left="0.7" right="0.7" top="0.75" bottom="0.75" header="0.3" footer="0.3"/>
  <pageSetup scale="80" fitToHeight="0" orientation="landscape" horizontalDpi="1200" verticalDpi="12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7A997-6694-4F47-B297-0E731AABF82D}">
  <sheetPr>
    <pageSetUpPr fitToPage="1"/>
  </sheetPr>
  <dimension ref="A1:S36"/>
  <sheetViews>
    <sheetView workbookViewId="0">
      <selection activeCell="I11" sqref="I11"/>
    </sheetView>
  </sheetViews>
  <sheetFormatPr defaultRowHeight="15" x14ac:dyDescent="0.25"/>
  <cols>
    <col min="1" max="1" width="10" bestFit="1" customWidth="1"/>
    <col min="2" max="2" width="10.7109375" bestFit="1" customWidth="1"/>
    <col min="3" max="3" width="24.5703125" bestFit="1" customWidth="1"/>
    <col min="4" max="4" width="4.5703125" bestFit="1" customWidth="1"/>
    <col min="5" max="5" width="24.7109375" bestFit="1" customWidth="1"/>
    <col min="6" max="6" width="5.85546875" bestFit="1" customWidth="1"/>
    <col min="7" max="7" width="17.85546875" bestFit="1" customWidth="1"/>
    <col min="8" max="8" width="19.5703125" customWidth="1"/>
    <col min="9" max="9" width="44.28515625" customWidth="1"/>
    <col min="10" max="10" width="11" customWidth="1"/>
    <col min="19" max="19" width="9.7109375" bestFit="1" customWidth="1"/>
  </cols>
  <sheetData>
    <row r="1" spans="1:19" x14ac:dyDescent="0.25">
      <c r="A1" t="s">
        <v>0</v>
      </c>
      <c r="B1" s="2" t="s">
        <v>1</v>
      </c>
      <c r="C1" s="1" t="s">
        <v>324</v>
      </c>
      <c r="D1" t="s">
        <v>325</v>
      </c>
      <c r="E1" s="1" t="s">
        <v>318</v>
      </c>
      <c r="F1" t="s">
        <v>319</v>
      </c>
      <c r="G1" s="1" t="s">
        <v>2</v>
      </c>
    </row>
    <row r="2" spans="1:19" x14ac:dyDescent="0.25">
      <c r="A2">
        <v>500721044</v>
      </c>
      <c r="B2" s="2">
        <v>37692</v>
      </c>
      <c r="C2" s="3">
        <f ca="1">YEARFRAC(B2,TODAY())</f>
        <v>20.272222222222222</v>
      </c>
      <c r="E2" s="9">
        <f t="shared" ref="E2:E31" ca="1" si="0">DATEDIF(B2,TODAY(),"Y")</f>
        <v>20</v>
      </c>
      <c r="G2" s="3">
        <f t="shared" ref="G2:G31" ca="1" si="1">(TODAY()-B2)/365</f>
        <v>20.287671232876711</v>
      </c>
      <c r="I2" s="27" t="s">
        <v>321</v>
      </c>
      <c r="S2" s="2"/>
    </row>
    <row r="3" spans="1:19" x14ac:dyDescent="0.25">
      <c r="A3">
        <v>500762703</v>
      </c>
      <c r="B3" s="2">
        <v>37958</v>
      </c>
      <c r="C3" s="3">
        <f t="shared" ref="C3:C31" ca="1" si="2">YEARFRAC(B3,TODAY())</f>
        <v>19.547222222222221</v>
      </c>
      <c r="E3" s="9">
        <f t="shared" ca="1" si="0"/>
        <v>19</v>
      </c>
      <c r="G3" s="3">
        <f t="shared" ca="1" si="1"/>
        <v>19.55890410958904</v>
      </c>
      <c r="I3" s="29" t="s">
        <v>323</v>
      </c>
      <c r="J3" s="19"/>
    </row>
    <row r="4" spans="1:19" x14ac:dyDescent="0.25">
      <c r="A4">
        <v>500768060</v>
      </c>
      <c r="B4" s="2">
        <v>36550</v>
      </c>
      <c r="C4" s="3">
        <f t="shared" ca="1" si="2"/>
        <v>23.402777777777779</v>
      </c>
      <c r="E4" s="9">
        <f t="shared" ca="1" si="0"/>
        <v>23</v>
      </c>
      <c r="G4" s="3">
        <f t="shared" ca="1" si="1"/>
        <v>23.416438356164385</v>
      </c>
      <c r="I4" s="23" t="s">
        <v>320</v>
      </c>
      <c r="J4" s="25"/>
    </row>
    <row r="5" spans="1:19" x14ac:dyDescent="0.25">
      <c r="A5">
        <v>500760362</v>
      </c>
      <c r="B5" s="2">
        <v>36032</v>
      </c>
      <c r="C5" s="3">
        <f t="shared" ca="1" si="2"/>
        <v>24.819444444444443</v>
      </c>
      <c r="E5" s="9">
        <f t="shared" ca="1" si="0"/>
        <v>24</v>
      </c>
      <c r="G5" s="3">
        <f t="shared" ca="1" si="1"/>
        <v>24.835616438356166</v>
      </c>
    </row>
    <row r="6" spans="1:19" x14ac:dyDescent="0.25">
      <c r="A6">
        <v>500781909</v>
      </c>
      <c r="B6" s="2">
        <v>32862</v>
      </c>
      <c r="C6" s="3">
        <f t="shared" ca="1" si="2"/>
        <v>33.5</v>
      </c>
      <c r="E6" s="9">
        <f t="shared" ca="1" si="0"/>
        <v>33</v>
      </c>
      <c r="G6" s="3">
        <f t="shared" ca="1" si="1"/>
        <v>33.520547945205479</v>
      </c>
    </row>
    <row r="7" spans="1:19" x14ac:dyDescent="0.25">
      <c r="A7">
        <v>500772696</v>
      </c>
      <c r="B7" s="2">
        <v>34537</v>
      </c>
      <c r="C7" s="3">
        <f t="shared" ca="1" si="2"/>
        <v>28.911111111111111</v>
      </c>
      <c r="E7" s="9">
        <f t="shared" ca="1" si="0"/>
        <v>28</v>
      </c>
      <c r="G7" s="3">
        <f t="shared" ca="1" si="1"/>
        <v>28.931506849315067</v>
      </c>
      <c r="I7" s="27" t="s">
        <v>322</v>
      </c>
    </row>
    <row r="8" spans="1:19" x14ac:dyDescent="0.25">
      <c r="A8">
        <v>500765229</v>
      </c>
      <c r="B8" s="2">
        <v>37025</v>
      </c>
      <c r="C8" s="3">
        <f t="shared" ca="1" si="2"/>
        <v>22.1</v>
      </c>
      <c r="E8" s="9">
        <f t="shared" ca="1" si="0"/>
        <v>22</v>
      </c>
      <c r="G8" s="3">
        <f t="shared" ca="1" si="1"/>
        <v>22.115068493150684</v>
      </c>
      <c r="I8" s="29" t="s">
        <v>328</v>
      </c>
      <c r="J8" s="19"/>
    </row>
    <row r="9" spans="1:19" x14ac:dyDescent="0.25">
      <c r="A9">
        <v>500568763</v>
      </c>
      <c r="B9" s="2">
        <v>37671</v>
      </c>
      <c r="C9" s="3">
        <f t="shared" ca="1" si="2"/>
        <v>20.336111111111112</v>
      </c>
      <c r="E9" s="9">
        <f t="shared" ca="1" si="0"/>
        <v>20</v>
      </c>
      <c r="G9" s="3">
        <f t="shared" ca="1" si="1"/>
        <v>20.345205479452055</v>
      </c>
      <c r="I9" s="23" t="s">
        <v>329</v>
      </c>
      <c r="J9" s="25"/>
    </row>
    <row r="10" spans="1:19" x14ac:dyDescent="0.25">
      <c r="A10">
        <v>500779654</v>
      </c>
      <c r="B10" s="2">
        <v>37081</v>
      </c>
      <c r="C10" s="3">
        <f t="shared" ca="1" si="2"/>
        <v>21.947222222222223</v>
      </c>
      <c r="E10" s="9">
        <f t="shared" ca="1" si="0"/>
        <v>21</v>
      </c>
      <c r="G10" s="3">
        <f t="shared" ca="1" si="1"/>
        <v>21.961643835616439</v>
      </c>
    </row>
    <row r="11" spans="1:19" x14ac:dyDescent="0.25">
      <c r="A11">
        <v>500752285</v>
      </c>
      <c r="B11" s="2">
        <v>23148</v>
      </c>
      <c r="C11" s="3">
        <f t="shared" ca="1" si="2"/>
        <v>60.091666666666669</v>
      </c>
      <c r="E11" s="9">
        <f t="shared" ca="1" si="0"/>
        <v>60</v>
      </c>
      <c r="G11" s="3">
        <f t="shared" ca="1" si="1"/>
        <v>60.134246575342466</v>
      </c>
    </row>
    <row r="12" spans="1:19" x14ac:dyDescent="0.25">
      <c r="A12">
        <v>500755767</v>
      </c>
      <c r="B12" s="2">
        <v>36898</v>
      </c>
      <c r="C12" s="3">
        <f t="shared" ca="1" si="2"/>
        <v>22.452777777777779</v>
      </c>
      <c r="E12" s="9">
        <f t="shared" ca="1" si="0"/>
        <v>22</v>
      </c>
      <c r="G12" s="3">
        <f t="shared" ca="1" si="1"/>
        <v>22.463013698630139</v>
      </c>
    </row>
    <row r="13" spans="1:19" x14ac:dyDescent="0.25">
      <c r="A13">
        <v>500743575</v>
      </c>
      <c r="B13" s="2">
        <v>37150</v>
      </c>
      <c r="C13" s="3">
        <f t="shared" ca="1" si="2"/>
        <v>21.761111111111113</v>
      </c>
      <c r="E13" s="9">
        <f t="shared" ca="1" si="0"/>
        <v>21</v>
      </c>
      <c r="G13" s="3">
        <f t="shared" ca="1" si="1"/>
        <v>21.772602739726029</v>
      </c>
    </row>
    <row r="14" spans="1:19" x14ac:dyDescent="0.25">
      <c r="A14">
        <v>500787578</v>
      </c>
      <c r="B14" s="2">
        <v>37687</v>
      </c>
      <c r="C14" s="3">
        <f t="shared" ca="1" si="2"/>
        <v>20.286111111111111</v>
      </c>
      <c r="E14" s="9">
        <f t="shared" ca="1" si="0"/>
        <v>20</v>
      </c>
      <c r="G14" s="3">
        <f t="shared" ca="1" si="1"/>
        <v>20.301369863013697</v>
      </c>
    </row>
    <row r="15" spans="1:19" x14ac:dyDescent="0.25">
      <c r="A15">
        <v>500719984</v>
      </c>
      <c r="B15" s="2">
        <v>36373</v>
      </c>
      <c r="C15" s="3">
        <f t="shared" ca="1" si="2"/>
        <v>23.886111111111113</v>
      </c>
      <c r="E15" s="9">
        <f t="shared" ca="1" si="0"/>
        <v>23</v>
      </c>
      <c r="G15" s="3">
        <f t="shared" ca="1" si="1"/>
        <v>23.901369863013699</v>
      </c>
    </row>
    <row r="16" spans="1:19" x14ac:dyDescent="0.25">
      <c r="A16">
        <v>500742634</v>
      </c>
      <c r="B16" s="2">
        <v>36734</v>
      </c>
      <c r="C16" s="3">
        <f t="shared" ca="1" si="2"/>
        <v>22.897222222222222</v>
      </c>
      <c r="E16" s="9">
        <f t="shared" ca="1" si="0"/>
        <v>22</v>
      </c>
      <c r="G16" s="3">
        <f t="shared" ca="1" si="1"/>
        <v>22.912328767123288</v>
      </c>
    </row>
    <row r="17" spans="1:8" x14ac:dyDescent="0.25">
      <c r="A17">
        <v>500765840</v>
      </c>
      <c r="B17" s="2">
        <v>35751</v>
      </c>
      <c r="C17" s="3">
        <f t="shared" ca="1" si="2"/>
        <v>25.591666666666665</v>
      </c>
      <c r="E17" s="9">
        <f t="shared" ca="1" si="0"/>
        <v>25</v>
      </c>
      <c r="G17" s="3">
        <f t="shared" ca="1" si="1"/>
        <v>25.605479452054794</v>
      </c>
    </row>
    <row r="18" spans="1:8" x14ac:dyDescent="0.25">
      <c r="A18">
        <v>500785891</v>
      </c>
      <c r="B18" s="2">
        <v>37931</v>
      </c>
      <c r="C18" s="3">
        <f t="shared" ca="1" si="2"/>
        <v>19.622222222222224</v>
      </c>
      <c r="E18" s="9">
        <f t="shared" ca="1" si="0"/>
        <v>19</v>
      </c>
      <c r="G18" s="3">
        <f t="shared" ca="1" si="1"/>
        <v>19.632876712328766</v>
      </c>
    </row>
    <row r="19" spans="1:8" x14ac:dyDescent="0.25">
      <c r="A19">
        <v>500721457</v>
      </c>
      <c r="B19" s="2">
        <v>32607</v>
      </c>
      <c r="C19" s="3">
        <f t="shared" ca="1" si="2"/>
        <v>34.197222222222223</v>
      </c>
      <c r="E19" s="9">
        <f t="shared" ca="1" si="0"/>
        <v>34</v>
      </c>
      <c r="G19" s="3">
        <f t="shared" ca="1" si="1"/>
        <v>34.219178082191782</v>
      </c>
    </row>
    <row r="20" spans="1:8" x14ac:dyDescent="0.25">
      <c r="A20">
        <v>500740892</v>
      </c>
      <c r="B20" s="2">
        <v>36712</v>
      </c>
      <c r="C20" s="3">
        <f t="shared" ca="1" si="2"/>
        <v>22.958333333333332</v>
      </c>
      <c r="E20" s="9">
        <f t="shared" ca="1" si="0"/>
        <v>22</v>
      </c>
      <c r="G20" s="3">
        <f t="shared" ca="1" si="1"/>
        <v>22.972602739726028</v>
      </c>
    </row>
    <row r="21" spans="1:8" x14ac:dyDescent="0.25">
      <c r="A21">
        <v>500780470</v>
      </c>
      <c r="B21" s="2">
        <v>37291</v>
      </c>
      <c r="C21" s="3">
        <f t="shared" ca="1" si="2"/>
        <v>21.377777777777776</v>
      </c>
      <c r="E21" s="9">
        <f t="shared" ca="1" si="0"/>
        <v>21</v>
      </c>
      <c r="G21" s="3">
        <f t="shared" ca="1" si="1"/>
        <v>21.386301369863013</v>
      </c>
    </row>
    <row r="22" spans="1:8" x14ac:dyDescent="0.25">
      <c r="A22">
        <v>500774629</v>
      </c>
      <c r="B22" s="2">
        <v>36544</v>
      </c>
      <c r="C22" s="3">
        <f t="shared" ca="1" si="2"/>
        <v>23.419444444444444</v>
      </c>
      <c r="E22" s="9">
        <f t="shared" ca="1" si="0"/>
        <v>23</v>
      </c>
      <c r="G22" s="3">
        <f t="shared" ca="1" si="1"/>
        <v>23.432876712328767</v>
      </c>
    </row>
    <row r="23" spans="1:8" x14ac:dyDescent="0.25">
      <c r="A23">
        <v>500706408</v>
      </c>
      <c r="B23" s="2">
        <v>35551</v>
      </c>
      <c r="C23" s="3">
        <f t="shared" ca="1" si="2"/>
        <v>26.136111111111113</v>
      </c>
      <c r="E23" s="9">
        <f t="shared" ca="1" si="0"/>
        <v>26</v>
      </c>
      <c r="G23" s="3">
        <f t="shared" ca="1" si="1"/>
        <v>26.153424657534245</v>
      </c>
    </row>
    <row r="24" spans="1:8" x14ac:dyDescent="0.25">
      <c r="A24">
        <v>500776051</v>
      </c>
      <c r="B24" s="2">
        <v>37764</v>
      </c>
      <c r="C24" s="3">
        <f t="shared" ca="1" si="2"/>
        <v>20.074999999999999</v>
      </c>
      <c r="E24" s="9">
        <f t="shared" ca="1" si="0"/>
        <v>20</v>
      </c>
      <c r="G24" s="3">
        <f t="shared" ca="1" si="1"/>
        <v>20.090410958904108</v>
      </c>
    </row>
    <row r="25" spans="1:8" x14ac:dyDescent="0.25">
      <c r="A25">
        <v>500715130</v>
      </c>
      <c r="B25" s="2">
        <v>37886</v>
      </c>
      <c r="C25" s="3">
        <f t="shared" ca="1" si="2"/>
        <v>19.744444444444444</v>
      </c>
      <c r="E25" s="9">
        <f t="shared" ca="1" si="0"/>
        <v>19</v>
      </c>
      <c r="G25" s="3">
        <f t="shared" ca="1" si="1"/>
        <v>19.756164383561643</v>
      </c>
    </row>
    <row r="26" spans="1:8" x14ac:dyDescent="0.25">
      <c r="A26">
        <v>500767031</v>
      </c>
      <c r="B26" s="2">
        <v>37544</v>
      </c>
      <c r="C26" s="3">
        <f t="shared" ca="1" si="2"/>
        <v>20.680555555555557</v>
      </c>
      <c r="E26" s="9">
        <f t="shared" ca="1" si="0"/>
        <v>20</v>
      </c>
      <c r="G26" s="3">
        <f t="shared" ca="1" si="1"/>
        <v>20.693150684931506</v>
      </c>
    </row>
    <row r="27" spans="1:8" x14ac:dyDescent="0.25">
      <c r="A27">
        <v>500758326</v>
      </c>
      <c r="B27" s="2">
        <v>38014</v>
      </c>
      <c r="C27" s="3">
        <f t="shared" ca="1" si="2"/>
        <v>19.394444444444446</v>
      </c>
      <c r="E27" s="9">
        <f t="shared" ca="1" si="0"/>
        <v>19</v>
      </c>
      <c r="G27" s="3">
        <f t="shared" ca="1" si="1"/>
        <v>19.405479452054795</v>
      </c>
    </row>
    <row r="28" spans="1:8" x14ac:dyDescent="0.25">
      <c r="A28">
        <v>500774473</v>
      </c>
      <c r="B28" s="2">
        <v>36308</v>
      </c>
      <c r="C28" s="3">
        <f t="shared" ca="1" si="2"/>
        <v>24.06111111111111</v>
      </c>
      <c r="E28" s="9">
        <f t="shared" ca="1" si="0"/>
        <v>24</v>
      </c>
      <c r="G28" s="3">
        <f t="shared" ca="1" si="1"/>
        <v>24.079452054794519</v>
      </c>
    </row>
    <row r="29" spans="1:8" x14ac:dyDescent="0.25">
      <c r="A29">
        <v>500756627</v>
      </c>
      <c r="B29" s="2">
        <v>36758</v>
      </c>
      <c r="C29" s="3">
        <f t="shared" ca="1" si="2"/>
        <v>22.833333333333332</v>
      </c>
      <c r="E29" s="9">
        <f t="shared" ca="1" si="0"/>
        <v>22</v>
      </c>
      <c r="G29" s="3">
        <f t="shared" ca="1" si="1"/>
        <v>22.846575342465755</v>
      </c>
    </row>
    <row r="30" spans="1:8" x14ac:dyDescent="0.25">
      <c r="A30">
        <v>500783100</v>
      </c>
      <c r="B30" s="2">
        <v>37386</v>
      </c>
      <c r="C30" s="3">
        <f t="shared" ca="1" si="2"/>
        <v>21.111111111111111</v>
      </c>
      <c r="E30" s="9">
        <f t="shared" ca="1" si="0"/>
        <v>21</v>
      </c>
      <c r="G30" s="3">
        <f t="shared" ca="1" si="1"/>
        <v>21.126027397260273</v>
      </c>
    </row>
    <row r="31" spans="1:8" x14ac:dyDescent="0.25">
      <c r="A31">
        <v>500771902</v>
      </c>
      <c r="B31" s="2">
        <v>37412</v>
      </c>
      <c r="C31" s="3">
        <f t="shared" ca="1" si="2"/>
        <v>21.041666666666668</v>
      </c>
      <c r="E31" s="9">
        <f t="shared" ca="1" si="0"/>
        <v>21</v>
      </c>
      <c r="G31" s="3">
        <f t="shared" ca="1" si="1"/>
        <v>21.054794520547944</v>
      </c>
    </row>
    <row r="32" spans="1:8" x14ac:dyDescent="0.25">
      <c r="C32" s="8">
        <f ca="1">AVERAGE(C2:C31)</f>
        <v>24.281851851851851</v>
      </c>
      <c r="E32" s="7">
        <f ca="1">AVERAGE(E2:E31)</f>
        <v>23.8</v>
      </c>
      <c r="G32" s="54">
        <f ca="1">AVERAGE(G2:G31)</f>
        <v>24.297077625570783</v>
      </c>
      <c r="H32" s="1"/>
    </row>
    <row r="33" spans="5:7" ht="15" customHeight="1" x14ac:dyDescent="0.25">
      <c r="E33" s="52" t="s">
        <v>326</v>
      </c>
      <c r="G33" s="53" t="s">
        <v>327</v>
      </c>
    </row>
    <row r="34" spans="5:7" x14ac:dyDescent="0.25">
      <c r="E34" s="52"/>
      <c r="G34" s="53"/>
    </row>
    <row r="35" spans="5:7" x14ac:dyDescent="0.25">
      <c r="E35" s="52"/>
      <c r="G35" s="53"/>
    </row>
    <row r="36" spans="5:7" x14ac:dyDescent="0.25">
      <c r="E36" s="52"/>
    </row>
  </sheetData>
  <mergeCells count="2">
    <mergeCell ref="E33:E36"/>
    <mergeCell ref="G33:G35"/>
  </mergeCells>
  <pageMargins left="0.7" right="0.7" top="0.75" bottom="0.75" header="0.3" footer="0.3"/>
  <pageSetup scale="50"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D1B3CF897E564D8F0A309BA80DA492" ma:contentTypeVersion="12" ma:contentTypeDescription="Create a new document." ma:contentTypeScope="" ma:versionID="37394f9dbc393811803d0cb059e13e0f">
  <xsd:schema xmlns:xsd="http://www.w3.org/2001/XMLSchema" xmlns:xs="http://www.w3.org/2001/XMLSchema" xmlns:p="http://schemas.microsoft.com/office/2006/metadata/properties" xmlns:ns2="efc2d1ca-25fc-41eb-a398-404f06ae245c" xmlns:ns3="00065bfc-256a-41b9-92d8-e34f63cc3e0a" targetNamespace="http://schemas.microsoft.com/office/2006/metadata/properties" ma:root="true" ma:fieldsID="8840ff6c5b165e84b8a758788ec333cd" ns2:_="" ns3:_="">
    <xsd:import namespace="efc2d1ca-25fc-41eb-a398-404f06ae245c"/>
    <xsd:import namespace="00065bfc-256a-41b9-92d8-e34f63cc3e0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2d1ca-25fc-41eb-a398-404f06ae245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132881b5-e800-45b5-9690-d88bf9558a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65bfc-256a-41b9-92d8-e34f63cc3e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fc2d1ca-25fc-41eb-a398-404f06ae245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D2FE63F-BA95-4AEC-82D0-8EC8B3FD8C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2d1ca-25fc-41eb-a398-404f06ae245c"/>
    <ds:schemaRef ds:uri="00065bfc-256a-41b9-92d8-e34f63cc3e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C45B10-9B74-4464-8300-546C35CEA3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E2FABF-4B71-4D13-8A0C-C8E00C9341C4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efc2d1ca-25fc-41eb-a398-404f06ae245c"/>
    <ds:schemaRef ds:uri="00065bfc-256a-41b9-92d8-e34f63cc3e0a"/>
    <ds:schemaRef ds:uri="http://purl.org/dc/elements/1.1/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Introduction</vt:lpstr>
      <vt:lpstr>Task 1 - Dataset</vt:lpstr>
      <vt:lpstr>Task 1 - Solution</vt:lpstr>
      <vt:lpstr>Task 2 - Dataset</vt:lpstr>
      <vt:lpstr>Task 2 - Solution</vt:lpstr>
      <vt:lpstr>Task 3- Dataset</vt:lpstr>
      <vt:lpstr>Task 3 - Solution</vt:lpstr>
      <vt:lpstr>Task 4 - Dataset</vt:lpstr>
      <vt:lpstr>Task 4 - Solution</vt:lpstr>
      <vt:lpstr>Task 5 - Dataset</vt:lpstr>
      <vt:lpstr>Task 5 - Solution</vt:lpstr>
      <vt:lpstr>Task 6 - Dataset</vt:lpstr>
      <vt:lpstr>Task 6 - Solution</vt:lpstr>
      <vt:lpstr>Task 7 - Dataset</vt:lpstr>
      <vt:lpstr>Task 7 - Solution</vt:lpstr>
      <vt:lpstr>Task 8 - Dataset</vt:lpstr>
      <vt:lpstr>Task 8 - Solution</vt:lpstr>
      <vt:lpstr>Task 9 - Dataset</vt:lpstr>
      <vt:lpstr>Task 9 - Solution</vt:lpstr>
      <vt:lpstr>Task 10 - Dataset</vt:lpstr>
      <vt:lpstr>Task 10 - Solution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Colin Hilton-MacFarlane</dc:creator>
  <cp:keywords/>
  <dc:description/>
  <cp:lastModifiedBy>Colin Hilton-MacFarlane</cp:lastModifiedBy>
  <cp:revision/>
  <cp:lastPrinted>2023-06-20T12:43:30Z</cp:lastPrinted>
  <dcterms:created xsi:type="dcterms:W3CDTF">2023-05-17T22:26:08Z</dcterms:created>
  <dcterms:modified xsi:type="dcterms:W3CDTF">2023-06-20T14:47:48Z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0x010100B9D1B3CF897E564D8F0A309BA80DA492</vt:lpwstr>
  </property>
  <property fmtid="{D5CDD505-2E9C-101B-9397-08002B2CF9AE}" pid="3" name="MediaServiceImageTags">
    <vt:lpwstr/>
  </property>
</Properties>
</file>